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B29B4B02-CDD1-4ADC-89F2-46974A423BD5}" xr6:coauthVersionLast="47" xr6:coauthVersionMax="47" xr10:uidLastSave="{00000000-0000-0000-0000-000000000000}"/>
  <bookViews>
    <workbookView xWindow="-120" yWindow="-120" windowWidth="20730" windowHeight="11160" tabRatio="75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2" i="12" l="1"/>
  <c r="BG34" i="10" l="1"/>
  <c r="AO38"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U37" i="10"/>
  <c r="C37" i="10"/>
  <c r="CO36" i="10"/>
  <c r="BE36" i="10"/>
  <c r="U36" i="10"/>
  <c r="C36" i="10"/>
  <c r="CO35" i="10"/>
  <c r="BE35" i="10"/>
  <c r="C35" i="10"/>
  <c r="U34" i="10"/>
  <c r="U35" i="10" s="1"/>
  <c r="C34" i="10"/>
  <c r="BE34" i="10" l="1"/>
  <c r="AM34" i="10"/>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<sst xmlns="http://schemas.openxmlformats.org/spreadsheetml/2006/main" count="1131" uniqueCount="625">
  <si>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</si>
  <si>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</si>
  <si>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</si>
  <si>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</si>
  <si>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</si>
  <si>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</si>
  <si>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</si>
  <si>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</si>
  <si>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</si>
  <si>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</si>
  <si>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</si>
  <si>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</si>
  <si>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</si>
  <si>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</si>
  <si>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</si>
  <si>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</si>
  <si>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</si>
  <si>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</si>
  <si>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</si>
  <si>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</si>
  <si>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</si>
  <si>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</si>
  <si>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</si>
  <si>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</si>
  <si>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</si>
  <si>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</si>
  <si>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</si>
  <si>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</si>
  <si>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</si>
  <si>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</si>
  <si>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</si>
  <si>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</si>
  <si>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</si>
  <si>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</si>
  <si>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</si>
  <si>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</si>
  <si>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</si>
  <si>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</si>
  <si>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</si>
  <si>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</si>
  <si>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</si>
  <si>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</si>
  <si>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</si>
  <si>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</si>
  <si>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</si>
  <si>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</si>
  <si>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</si>
  <si>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</si>
  <si>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</si>
  <si>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</si>
  <si>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</si>
  <si>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</si>
  <si>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</si>
  <si>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</si>
  <si>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</si>
  <si>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</si>
  <si>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</si>
  <si>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</si>
  <si>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</si>
  <si>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</si>
  <si>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</si>
  <si>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</si>
  <si>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</si>
  <si>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</si>
  <si>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</si>
  <si>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</si>
  <si>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</si>
  <si>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</si>
  <si>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</si>
  <si>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</si>
  <si>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</si>
  <si>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</si>
  <si>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</si>
  <si>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</si>
  <si>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</si>
  <si>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</si>
  <si>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</si>
  <si>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</si>
  <si>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</si>
  <si>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</si>
  <si>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</si>
  <si>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</si>
  <si>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</si>
  <si>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</si>
  <si>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</si>
  <si>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</si>
  <si>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</si>
  <si>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</si>
  <si>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</si>
  <si>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</si>
  <si>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</si>
  <si>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</si>
  <si>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</si>
  <si>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</si>
  <si>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</si>
  <si>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</si>
  <si>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</si>
  <si>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</si>
  <si>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</si>
  <si>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</si>
  <si>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</si>
  <si>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</si>
  <si>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</si>
  <si>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</si>
  <si>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</si>
  <si>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</si>
  <si>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</si>
  <si>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</si>
  <si>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</si>
  <si>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</si>
  <si>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</si>
  <si>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</si>
  <si>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</si>
  <si>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</si>
  <si>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</si>
  <si>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</si>
  <si>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</si>
  <si>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</si>
  <si>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</si>
  <si>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</si>
  <si>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</si>
  <si>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</si>
  <si>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</si>
  <si>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</si>
  <si>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</si>
  <si>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</si>
  <si>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</si>
  <si>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</si>
  <si>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</si>
  <si>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</si>
  <si>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</si>
  <si>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</si>
  <si>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</si>
  <si>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</si>
  <si>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</si>
  <si>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</si>
  <si>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</si>
  <si>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</si>
  <si>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</si>
  <si>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</si>
  <si>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</si>
  <si>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</si>
  <si>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</si>
  <si>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</si>
  <si>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</si>
  <si>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</si>
  <si>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</si>
  <si>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</si>
  <si>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</si>
  <si>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</si>
  <si>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</si>
  <si>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</si>
  <si>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</si>
  <si>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</si>
  <si>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</si>
  <si>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</si>
  <si>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</si>
  <si>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</si>
  <si>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</si>
  <si>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</si>
  <si>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</si>
  <si>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</si>
  <si>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</si>
  <si>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</si>
  <si>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</si>
  <si>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</si>
  <si>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</si>
  <si>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</si>
  <si>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</si>
  <si>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</si>
  <si>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</si>
  <si>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</si>
  <si>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</si>
  <si>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</si>
  <si>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</si>
  <si>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</si>
  <si>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</si>
  <si>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</si>
  <si>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</si>
  <si>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</si>
  <si>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</si>
  <si>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</si>
  <si>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</si>
  <si>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</si>
  <si>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</si>
  <si>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</si>
  <si>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</si>
  <si>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</si>
  <si>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</si>
  <si>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</si>
  <si>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</si>
  <si>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</si>
  <si>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</si>
  <si>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</si>
  <si>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</si>
  <si>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</si>
  <si>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</si>
  <si>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</si>
  <si>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</si>
  <si>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</si>
  <si>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</si>
  <si>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</si>
  <si>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</si>
  <si>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</si>
  <si>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</si>
  <si>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</si>
  <si>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</si>
  <si>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</si>
  <si>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</si>
  <si>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</si>
  <si>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</si>
  <si>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</si>
  <si>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</si>
  <si>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</si>
  <si>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</si>
  <si>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</si>
  <si>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長野県大町市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</si>
  <si>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</si>
  <si>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</si>
  <si>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</si>
  <si>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</si>
  <si>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</si>
  <si>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</si>
  <si>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</si>
  <si>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</si>
  <si>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</si>
  <si>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</si>
  <si>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</si>
  <si>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</si>
  <si>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</si>
  <si>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</si>
  <si>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</si>
  <si>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</si>
  <si>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</si>
  <si>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</si>
  <si>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</si>
  <si>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</si>
  <si>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</si>
  <si>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</si>
  <si>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</si>
  <si>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</si>
  <si>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</si>
  <si>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</si>
  <si>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</si>
  <si>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</si>
  <si>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</si>
  <si>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</si>
  <si>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</si>
  <si>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</si>
  <si>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</si>
  <si>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</si>
  <si>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</si>
  <si>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</si>
  <si>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</si>
  <si>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</si>
  <si>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</si>
  <si>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</si>
  <si>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</si>
  <si>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</si>
  <si>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</si>
  <si>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</si>
  <si>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</si>
  <si>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</si>
  <si>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</si>
  <si>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</si>
  <si>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</si>
  <si>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</si>
  <si>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</si>
  <si>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</si>
  <si>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</si>
  <si>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</si>
  <si>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</si>
  <si>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</si>
  <si>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</si>
  <si>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</si>
  <si>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</si>
  <si>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</si>
  <si>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</si>
  <si>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</si>
  <si>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</si>
  <si>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</si>
  <si>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</si>
  <si>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</si>
  <si>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</si>
  <si>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</si>
  <si>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</si>
  <si>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</si>
  <si>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</si>
  <si>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</si>
  <si>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</si>
  <si>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</si>
  <si>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</si>
  <si>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</si>
  <si>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</si>
  <si>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</si>
  <si>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</si>
  <si>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</si>
  <si>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</si>
  <si>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</si>
  <si>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</si>
  <si>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</si>
  <si>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</si>
  <si>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</si>
  <si>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</si>
  <si>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</si>
  <si>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</si>
  <si>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</si>
  <si>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</si>
  <si>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</si>
  <si>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</si>
  <si>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</si>
  <si>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</si>
  <si>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</si>
  <si>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</si>
  <si>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</si>
  <si>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</si>
  <si>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</si>
  <si>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</si>
  <si>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</si>
  <si>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</si>
  <si>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</si>
  <si>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</si>
  <si>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</si>
  <si>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</si>
  <si>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</si>
  <si>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</si>
  <si>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</si>
  <si>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</si>
  <si>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</si>
  <si>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</si>
  <si>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</si>
  <si>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</si>
  <si>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</si>
  <si>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</si>
  <si>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</si>
  <si>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</si>
  <si>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</si>
  <si>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</si>
  <si>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</si>
  <si>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</si>
  <si>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</si>
  <si>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</si>
  <si>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</si>
  <si>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</si>
  <si>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</si>
  <si>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</si>
  <si>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</si>
  <si>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</si>
  <si>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</si>
  <si>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</si>
  <si>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</si>
  <si>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</si>
  <si>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</si>
  <si>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</si>
  <si>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</si>
  <si>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</si>
  <si>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</si>
  <si>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</si>
  <si>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</si>
  <si>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</si>
  <si>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</si>
  <si>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</si>
  <si>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</si>
  <si>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</si>
  <si>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</si>
  <si>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</si>
  <si>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</si>
  <si>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</si>
  <si>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</si>
  <si>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</si>
  <si>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</si>
  <si>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長野県大町市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</si>
  <si>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</si>
  <si>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</si>
  <si>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</si>
  <si>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</si>
  <si>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</si>
  <si>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</si>
  <si>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</si>
  <si>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</si>
  <si>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</si>
  <si>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</si>
  <si>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</si>
  <si>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</si>
  <si>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</si>
  <si>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</si>
  <si>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</si>
  <si>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</si>
  <si>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</si>
  <si>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</si>
  <si>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</si>
  <si>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</si>
  <si>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</si>
  <si>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</si>
  <si>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</si>
  <si>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</si>
  <si>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</si>
  <si>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</si>
  <si>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</si>
  <si>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</si>
  <si>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</si>
  <si>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</si>
  <si>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</si>
  <si>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</si>
  <si>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</si>
  <si>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</si>
  <si>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</si>
  <si>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</si>
  <si>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</si>
  <si>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</si>
  <si>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温泉引湯事業会計</t>
    <phoneticPr fontId="5"/>
  </si>
  <si>
    <t>法適用企業</t>
    <phoneticPr fontId="5"/>
  </si>
  <si>
    <t>公共下水道事業会計</t>
    <phoneticPr fontId="5"/>
  </si>
  <si>
    <t>農業集落排水事業会計</t>
    <phoneticPr fontId="5"/>
  </si>
  <si>
    <t>法適用企業</t>
    <phoneticPr fontId="5"/>
  </si>
  <si>
    <t>病院事業会計</t>
    <phoneticPr fontId="5"/>
  </si>
  <si>
    <t>公営簡易水道事業特別会計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</si>
  <si>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</si>
  <si>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</si>
  <si>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</si>
  <si>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</si>
  <si>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</si>
  <si>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</si>
  <si>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</si>
  <si>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</si>
  <si>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</si>
  <si>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</si>
  <si>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</si>
  <si>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</si>
  <si>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</si>
  <si>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</si>
  <si>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</si>
  <si>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</si>
  <si>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</si>
  <si>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</si>
  <si>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</si>
  <si>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</si>
  <si>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</si>
  <si>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</si>
  <si>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</si>
  <si>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</si>
  <si>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</si>
  <si>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</si>
  <si>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</si>
  <si>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</si>
  <si>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</si>
  <si>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</si>
  <si>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</si>
  <si>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</si>
  <si>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</si>
  <si>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</si>
  <si>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</si>
  <si>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</si>
  <si>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</si>
  <si>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</si>
  <si>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</si>
  <si>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</si>
  <si>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</si>
  <si>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</si>
  <si>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</si>
  <si>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</si>
  <si>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</si>
  <si>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</si>
  <si>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</si>
  <si>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</si>
  <si>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</si>
  <si>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</si>
  <si>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</si>
  <si>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</si>
  <si>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</si>
  <si>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</si>
  <si>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</si>
  <si>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</si>
  <si>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</si>
  <si>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</si>
  <si>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</si>
  <si>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</si>
  <si>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</si>
  <si>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</si>
  <si>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</si>
  <si>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</si>
  <si>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公営簡易水道事業特別会計</t>
    <phoneticPr fontId="5"/>
  </si>
  <si>
    <t>(Ｆ)</t>
    <phoneticPr fontId="5"/>
  </si>
  <si>
    <t>農業集落排水事業会計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</si>
  <si>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</si>
  <si>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</si>
  <si>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</si>
  <si>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</si>
  <si>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</si>
  <si>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</si>
  <si>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</si>
  <si>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</si>
  <si>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</si>
  <si>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</si>
  <si>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</si>
  <si>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</si>
  <si>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</si>
  <si>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</si>
  <si>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</si>
  <si>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</si>
  <si>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</si>
  <si>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</si>
  <si>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</si>
  <si>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</si>
  <si>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</si>
  <si>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</si>
  <si>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</si>
  <si>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</si>
  <si>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</si>
  <si>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</si>
  <si>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</si>
  <si>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</si>
  <si>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</si>
  <si>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</si>
  <si>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</si>
  <si>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</si>
  <si>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</si>
  <si>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</si>
  <si>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</si>
  <si>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</si>
  <si>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</si>
  <si>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</si>
  <si>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</si>
  <si>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</si>
  <si>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</si>
  <si>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</si>
  <si>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</si>
  <si>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</si>
  <si>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</si>
  <si>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</si>
  <si>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</si>
  <si>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</si>
  <si>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</si>
  <si>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</si>
  <si>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</si>
  <si>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</si>
  <si>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</si>
  <si>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</si>
  <si>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</si>
  <si>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</si>
  <si>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</si>
  <si>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</si>
  <si>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</si>
  <si>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</si>
  <si>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</si>
  <si>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</si>
  <si>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</si>
  <si>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</si>
  <si>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</si>
  <si>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</si>
  <si>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</si>
  <si>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</si>
  <si>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</si>
  <si>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</si>
  <si>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</si>
  <si>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</si>
  <si>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</si>
  <si>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</si>
  <si>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</si>
  <si>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</si>
  <si>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</si>
  <si>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</si>
  <si>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</si>
  <si>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</si>
  <si>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</si>
  <si>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</si>
  <si>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</si>
  <si>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1.51</t>
  </si>
  <si>
    <t>▲ 2.93</t>
  </si>
  <si>
    <t>一般会計</t>
  </si>
  <si>
    <t>水道事業会計</t>
  </si>
  <si>
    <t>病院事業会計</t>
  </si>
  <si>
    <t>▲ 4.07</t>
  </si>
  <si>
    <t>▲ 8.37</t>
  </si>
  <si>
    <t>▲ 7.47</t>
  </si>
  <si>
    <t>▲ 3.68</t>
  </si>
  <si>
    <t>温泉引湯事業会計</t>
  </si>
  <si>
    <t>公共下水道事業会計</t>
  </si>
  <si>
    <t>農業集落排水事業会計</t>
  </si>
  <si>
    <t>国民健康保険特別会計</t>
  </si>
  <si>
    <t>公営簡易水道事業特別会計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</si>
  <si>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</si>
  <si>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</si>
  <si>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</si>
  <si>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</si>
  <si>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</si>
  <si>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</si>
  <si>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</si>
  <si>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</si>
  <si>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大町市土地開発公社</t>
    <rPh sb="0" eb="3">
      <t>オオマチシ</t>
    </rPh>
    <rPh sb="3" eb="5">
      <t>トチ</t>
    </rPh>
    <rPh sb="5" eb="7">
      <t>カイハツ</t>
    </rPh>
    <rPh sb="7" eb="9">
      <t>コウシャ</t>
    </rPh>
    <phoneticPr fontId="2"/>
  </si>
  <si>
    <t>-</t>
    <phoneticPr fontId="2"/>
  </si>
  <si>
    <t>北アルプス広域連合</t>
    <rPh sb="0" eb="1">
      <t>キタ</t>
    </rPh>
    <rPh sb="5" eb="7">
      <t>コウイキ</t>
    </rPh>
    <rPh sb="7" eb="9">
      <t>レンゴウ</t>
    </rPh>
    <phoneticPr fontId="2"/>
  </si>
  <si>
    <t>（一般会計）</t>
    <rPh sb="1" eb="3">
      <t>イッパン</t>
    </rPh>
    <rPh sb="3" eb="5">
      <t>カイケイ</t>
    </rPh>
    <phoneticPr fontId="2"/>
  </si>
  <si>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</si>
  <si>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</si>
  <si>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</si>
  <si>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t>
    <phoneticPr fontId="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</si>
  <si>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</si>
  <si>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</si>
  <si>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</si>
  <si>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</si>
  <si>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</si>
  <si>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高瀬広域水道企業団</t>
    <rPh sb="0" eb="2">
      <t>タカセ</t>
    </rPh>
    <rPh sb="2" eb="4">
      <t>コウイキ</t>
    </rPh>
    <rPh sb="4" eb="6">
      <t>スイドウ</t>
    </rPh>
    <rPh sb="6" eb="8">
      <t>キギョウ</t>
    </rPh>
    <rPh sb="8" eb="9">
      <t>ダン</t>
    </rPh>
    <phoneticPr fontId="5"/>
  </si>
  <si>
    <t>長野県民交通共済組合</t>
    <rPh sb="0" eb="4">
      <t>ナガノケンミン</t>
    </rPh>
    <rPh sb="4" eb="6">
      <t>コウツウ</t>
    </rPh>
    <rPh sb="6" eb="8">
      <t>キョウサイ</t>
    </rPh>
    <rPh sb="8" eb="10">
      <t>クミアイ</t>
    </rPh>
    <phoneticPr fontId="5"/>
  </si>
  <si>
    <t>長野県地方税滞納整理機構</t>
    <rPh sb="0" eb="3">
      <t>ナガノケン</t>
    </rPh>
    <rPh sb="3" eb="6">
      <t>チホウゼイ</t>
    </rPh>
    <rPh sb="6" eb="8">
      <t>タイノウ</t>
    </rPh>
    <rPh sb="8" eb="10">
      <t>セイリ</t>
    </rPh>
    <rPh sb="10" eb="12">
      <t>キコウ</t>
    </rPh>
    <phoneticPr fontId="5"/>
  </si>
  <si>
    <t>地域振興基金</t>
    <rPh sb="0" eb="2">
      <t>チイキ</t>
    </rPh>
    <rPh sb="2" eb="4">
      <t>シンコウ</t>
    </rPh>
    <rPh sb="4" eb="6">
      <t>キキン</t>
    </rPh>
    <phoneticPr fontId="2"/>
  </si>
  <si>
    <t>北アルプス山麓仁科の里整備基金</t>
    <rPh sb="0" eb="1">
      <t>キタ</t>
    </rPh>
    <rPh sb="5" eb="7">
      <t>サンロク</t>
    </rPh>
    <rPh sb="7" eb="9">
      <t>ニシナ</t>
    </rPh>
    <rPh sb="10" eb="11">
      <t>サト</t>
    </rPh>
    <rPh sb="11" eb="13">
      <t>セイビ</t>
    </rPh>
    <rPh sb="13" eb="15">
      <t>キキン</t>
    </rPh>
    <phoneticPr fontId="2"/>
  </si>
  <si>
    <t>公共施設等整備基金</t>
    <rPh sb="0" eb="2">
      <t>コウキョウ</t>
    </rPh>
    <rPh sb="2" eb="4">
      <t>シセツ</t>
    </rPh>
    <rPh sb="4" eb="5">
      <t>トウ</t>
    </rPh>
    <rPh sb="5" eb="7">
      <t>セイビ</t>
    </rPh>
    <rPh sb="7" eb="9">
      <t>キキン</t>
    </rPh>
    <phoneticPr fontId="2"/>
  </si>
  <si>
    <t>退職手当基金</t>
    <rPh sb="0" eb="2">
      <t>タイショク</t>
    </rPh>
    <rPh sb="2" eb="4">
      <t>テアテ</t>
    </rPh>
    <rPh sb="4" eb="6">
      <t>キキン</t>
    </rPh>
    <phoneticPr fontId="2"/>
  </si>
  <si>
    <t>ふるさと応援基金</t>
    <rPh sb="4" eb="6">
      <t>オウエン</t>
    </rPh>
    <rPh sb="6" eb="8">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</si>
  <si>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</si>
  <si>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</si>
  <si>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</si>
  <si>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</si>
  <si>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</si>
  <si>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</si>
  <si>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</si>
  <si>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</si>
  <si>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</si>
  <si>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</si>
  <si>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</si>
  <si>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</si>
  <si>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</si>
  <si>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は低下している。一方で有形固定資産減価償却率は上昇傾向にあり、類似団体と比べても高い水準にある。これは当市が管理する公共施設が多いことに加え、老朽化施設の除却が進んでいないことが要因と考えられる。今後、公共施設等総合管理計画に基づき、老朽化が進む市内施設の整備を厳選しながら、適正な維持管理を計画的に実施していく必要がある。</t>
    <rPh sb="0" eb="2">
      <t>チホウ</t>
    </rPh>
    <rPh sb="2" eb="3">
      <t>サイ</t>
    </rPh>
    <rPh sb="4" eb="6">
      <t>シンキ</t>
    </rPh>
    <rPh sb="6" eb="8">
      <t>ハッコウ</t>
    </rPh>
    <rPh sb="9" eb="11">
      <t>ヨクセイ</t>
    </rPh>
    <rPh sb="15" eb="17">
      <t>ケッカ</t>
    </rPh>
    <rPh sb="25" eb="27">
      <t>テイカ</t>
    </rPh>
    <rPh sb="32" eb="34">
      <t>イッポウ</t>
    </rPh>
    <rPh sb="47" eb="49">
      <t>ジョウショウ</t>
    </rPh>
    <rPh sb="49" eb="51">
      <t>ケイコウ</t>
    </rPh>
    <rPh sb="75" eb="77">
      <t>トウシ</t>
    </rPh>
    <rPh sb="78" eb="80">
      <t>カンリ</t>
    </rPh>
    <rPh sb="82" eb="84">
      <t>コウキョウ</t>
    </rPh>
    <rPh sb="84" eb="86">
      <t>シセツ</t>
    </rPh>
    <rPh sb="87" eb="88">
      <t>オオ</t>
    </rPh>
    <rPh sb="92" eb="93">
      <t>クワ</t>
    </rPh>
    <phoneticPr fontId="5"/>
  </si>
  <si>
    <t>交付税措置率の高い市債の活用などにより、実質公債費比率・将来負担比率の改善が図られてきているが、令和2年度は実質公債費比率が増加している。これは大型事業に充当した起債の償還が始まり、元利償還金が増加したことが要因である。来年度以降も元利償還金の増加を見込んでおり、実質公債費比率が上昇していくことが考えられるため、これまで以上に公債費の適正化に取り組んでいく必要がある。今後も市債に頼りすぎない方針を継続しながらも、より効率的な財政運営を目指していく。</t>
    <rPh sb="48" eb="50">
      <t>レイワ</t>
    </rPh>
    <rPh sb="51" eb="53">
      <t>ネンド</t>
    </rPh>
    <rPh sb="54" eb="56">
      <t>ジッシツ</t>
    </rPh>
    <rPh sb="56" eb="58">
      <t>コウサイ</t>
    </rPh>
    <rPh sb="58" eb="59">
      <t>ヒ</t>
    </rPh>
    <rPh sb="59" eb="61">
      <t>ヒリツ</t>
    </rPh>
    <rPh sb="62" eb="64">
      <t>ゾウカ</t>
    </rPh>
    <rPh sb="104" eb="106">
      <t>ヨウイン</t>
    </rPh>
    <rPh sb="110" eb="113">
      <t>ライネンド</t>
    </rPh>
    <rPh sb="113" eb="115">
      <t>イコウ</t>
    </rPh>
    <rPh sb="116" eb="118">
      <t>ガンリ</t>
    </rPh>
    <rPh sb="118" eb="121">
      <t>ショウカンキン</t>
    </rPh>
    <rPh sb="122" eb="124">
      <t>ゾウカ</t>
    </rPh>
    <rPh sb="125" eb="12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</si>
</sst>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617B-43D5-8EF6-49EAF1562C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80879</c:v>
                </c:pt>
                <c:pt idx="1">
                  <c:v>59588</c:v>
                </c:pt>
                <c:pt idx="2">
                  <c:v>44641</c:v>
                </c:pt>
                <c:pt idx="3">
                  <c:v>85352</c:v>
                </c:pt>
                <c:pt idx="4">
                  <c:v>46081</c:v>
                </c:pt>
              </c:numCache>
            </c:numRef>
          </c:val>
          <c:smooth val="0"/>
          <c:extLst>
            <c:ext xmlns:c16="http://schemas.microsoft.com/office/drawing/2014/chart" uri="{C3380CC4-5D6E-409C-BE32-E72D297353CC}">
              <c16:uniqueId val="{00000001-617B-43D5-8EF6-49EAF1562C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5.68</c:v>
                </c:pt>
                <c:pt idx="1">
                  <c:v>4.43</c:v>
                </c:pt>
                <c:pt idx="2">
                  <c:v>6.1</c:v>
                </c:pt>
                <c:pt idx="3">
                  <c:v>4.37</c:v>
                </c:pt>
                <c:pt idx="4">
                  <c:v>6.48</c:v>
                </c:pt>
              </c:numCache>
            </c:numRef>
          </c:val>
          <c:extLst>
            <c:ext xmlns:c16="http://schemas.microsoft.com/office/drawing/2014/chart" uri="{C3380CC4-5D6E-409C-BE32-E72D297353CC}">
              <c16:uniqueId val="{00000000-E94D-408A-BBED-9EEF0A0905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c:v>
                </c:pt>
                <c:pt idx="1">
                  <c:v>15.17</c:v>
                </c:pt>
                <c:pt idx="2">
                  <c:v>17.34</c:v>
                </c:pt>
                <c:pt idx="3">
                  <c:v>19.329999999999998</c:v>
                </c:pt>
                <c:pt idx="4">
                  <c:v>17.329999999999998</c:v>
                </c:pt>
              </c:numCache>
            </c:numRef>
          </c:val>
          <c:extLst>
            <c:ext xmlns:c16="http://schemas.microsoft.com/office/drawing/2014/chart" uri="{C3380CC4-5D6E-409C-BE32-E72D297353CC}">
              <c16:uniqueId val="{00000001-E94D-408A-BBED-9EEF0A0905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-1.51</c:v>
                </c:pt>
                <c:pt idx="1">
                  <c:v>-2.93</c:v>
                </c:pt>
                <c:pt idx="2">
                  <c:v>3.6</c:v>
                </c:pt>
                <c:pt idx="3">
                  <c:v>0.24</c:v>
                </c:pt>
                <c:pt idx="4">
                  <c:v>0.67</c:v>
                </c:pt>
              </c:numCache>
            </c:numRef>
          </c:val>
          <c:smooth val="0"/>
          <c:extLst>
            <c:ext xmlns:c16="http://schemas.microsoft.com/office/drawing/2014/chart" uri="{C3380CC4-5D6E-409C-BE32-E72D297353CC}">
              <c16:uniqueId val="{00000002-E94D-408A-BBED-9EEF0A0905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7.0000000000000007E-2</c:v>
                </c:pt>
                <c:pt idx="4">
                  <c:v>#N/A</c:v>
                </c:pt>
                <c:pt idx="5">
                  <c:v>0.08</c:v>
                </c:pt>
                <c:pt idx="6">
                  <c:v>#N/A</c:v>
                </c:pt>
                <c:pt idx="7">
                  <c:v>0.01</c:v>
                </c:pt>
                <c:pt idx="8">
                  <c:v>#N/A</c:v>
                </c:pt>
                <c:pt idx="9">
                  <c:v>0</c:v>
                </c:pt>
              </c:numCache>
            </c:numRef>
          </c:val>
          <c:extLst>
            <c:ext xmlns:c16="http://schemas.microsoft.com/office/drawing/2014/chart" uri="{C3380CC4-5D6E-409C-BE32-E72D297353CC}">
              <c16:uniqueId val="{00000000-A481-4DFB-B9F4-E0020020EE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81-4DFB-B9F4-E0020020EE95}"/>
            </c:ext>
          </c:extLst>
        </c:ser>
        <c:ser>
          <c:idx val="2"/>
          <c:order val="2"/>
          <c:tx>
            <c:strRef>
              <c:f>データシート!$A$29</c:f>
              <c:strCache>
                <c:ptCount val="1"/>
                <c:pt idx="0">
                  <c:v>公営簡易水道事業特別会計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0.18</c:v>
                </c:pt>
                <c:pt idx="4">
                  <c:v>#N/A</c:v>
                </c:pt>
                <c:pt idx="5">
                  <c:v>0.15</c:v>
                </c:pt>
                <c:pt idx="6">
                  <c:v>#N/A</c:v>
                </c:pt>
                <c:pt idx="7">
                  <c:v>0.08</c:v>
                </c:pt>
                <c:pt idx="8">
                  <c:v>#N/A</c:v>
                </c:pt>
                <c:pt idx="9">
                  <c:v>0.02</c:v>
                </c:pt>
              </c:numCache>
            </c:numRef>
          </c:val>
          <c:extLst>
            <c:ext xmlns:c16="http://schemas.microsoft.com/office/drawing/2014/chart" uri="{C3380CC4-5D6E-409C-BE32-E72D297353CC}">
              <c16:uniqueId val="{00000002-A481-4DFB-B9F4-E0020020EE9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1.33</c:v>
                </c:pt>
                <c:pt idx="2">
                  <c:v>#N/A</c:v>
                </c:pt>
                <c:pt idx="3">
                  <c:v>2.15</c:v>
                </c:pt>
                <c:pt idx="4">
                  <c:v>#N/A</c:v>
                </c:pt>
                <c:pt idx="5">
                  <c:v>0.34</c:v>
                </c:pt>
                <c:pt idx="6">
                  <c:v>#N/A</c:v>
                </c:pt>
                <c:pt idx="7">
                  <c:v>0.27</c:v>
                </c:pt>
                <c:pt idx="8">
                  <c:v>#N/A</c:v>
                </c:pt>
                <c:pt idx="9">
                  <c:v>0.28000000000000003</c:v>
                </c:pt>
              </c:numCache>
            </c:numRef>
          </c:val>
          <c:extLst>
            <c:ext xmlns:c16="http://schemas.microsoft.com/office/drawing/2014/chart" uri="{C3380CC4-5D6E-409C-BE32-E72D297353CC}">
              <c16:uniqueId val="{00000003-A481-4DFB-B9F4-E0020020EE95}"/>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0.25</c:v>
                </c:pt>
                <c:pt idx="2">
                  <c:v>#N/A</c:v>
                </c:pt>
                <c:pt idx="3">
                  <c:v>0.34</c:v>
                </c:pt>
                <c:pt idx="4">
                  <c:v>#N/A</c:v>
                </c:pt>
                <c:pt idx="5">
                  <c:v>0.35</c:v>
                </c:pt>
                <c:pt idx="6">
                  <c:v>#N/A</c:v>
                </c:pt>
                <c:pt idx="7">
                  <c:v>0.4</c:v>
                </c:pt>
                <c:pt idx="8">
                  <c:v>#N/A</c:v>
                </c:pt>
                <c:pt idx="9">
                  <c:v>0.4</c:v>
                </c:pt>
              </c:numCache>
            </c:numRef>
          </c:val>
          <c:extLst>
            <c:ext xmlns:c16="http://schemas.microsoft.com/office/drawing/2014/chart" uri="{C3380CC4-5D6E-409C-BE32-E72D297353CC}">
              <c16:uniqueId val="{00000004-A481-4DFB-B9F4-E0020020EE95}"/>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3.06</c:v>
                </c:pt>
                <c:pt idx="2">
                  <c:v>#N/A</c:v>
                </c:pt>
                <c:pt idx="3">
                  <c:v>0.93</c:v>
                </c:pt>
                <c:pt idx="4">
                  <c:v>#N/A</c:v>
                </c:pt>
                <c:pt idx="5">
                  <c:v>1.37</c:v>
                </c:pt>
                <c:pt idx="6">
                  <c:v>#N/A</c:v>
                </c:pt>
                <c:pt idx="7">
                  <c:v>2.36</c:v>
                </c:pt>
                <c:pt idx="8">
                  <c:v>#N/A</c:v>
                </c:pt>
                <c:pt idx="9">
                  <c:v>2.13</c:v>
                </c:pt>
              </c:numCache>
            </c:numRef>
          </c:val>
          <c:extLst>
            <c:ext xmlns:c16="http://schemas.microsoft.com/office/drawing/2014/chart" uri="{C3380CC4-5D6E-409C-BE32-E72D297353CC}">
              <c16:uniqueId val="{00000005-A481-4DFB-B9F4-E0020020EE95}"/>
            </c:ext>
          </c:extLst>
        </c:ser>
        <c:ser>
          <c:idx val="6"/>
          <c:order val="6"/>
          <c:tx>
            <c:strRef>
              <c:f>データシート!$A$33</c:f>
              <c:strCache>
                <c:ptCount val="1"/>
                <c:pt idx="0">
                  <c:v>温泉引湯事業会計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1.89</c:v>
                </c:pt>
                <c:pt idx="2">
                  <c:v>#N/A</c:v>
                </c:pt>
                <c:pt idx="3">
                  <c:v>2.17</c:v>
                </c:pt>
                <c:pt idx="4">
                  <c:v>#N/A</c:v>
                </c:pt>
                <c:pt idx="5">
                  <c:v>2.2599999999999998</c:v>
                </c:pt>
                <c:pt idx="6">
                  <c:v>#N/A</c:v>
                </c:pt>
                <c:pt idx="7">
                  <c:v>2.1</c:v>
                </c:pt>
                <c:pt idx="8">
                  <c:v>#N/A</c:v>
                </c:pt>
                <c:pt idx="9">
                  <c:v>2.15</c:v>
                </c:pt>
              </c:numCache>
            </c:numRef>
          </c:val>
          <c:extLst>
            <c:ext xmlns:c16="http://schemas.microsoft.com/office/drawing/2014/chart" uri="{C3380CC4-5D6E-409C-BE32-E72D297353CC}">
              <c16:uniqueId val="{00000006-A481-4DFB-B9F4-E0020020EE9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4.07</c:v>
                </c:pt>
                <c:pt idx="1">
                  <c:v>#N/A</c:v>
                </c:pt>
                <c:pt idx="2">
                  <c:v>8.3699999999999992</c:v>
                </c:pt>
                <c:pt idx="3">
                  <c:v>#N/A</c:v>
                </c:pt>
                <c:pt idx="4">
                  <c:v>7.47</c:v>
                </c:pt>
                <c:pt idx="5">
                  <c:v>#N/A</c:v>
                </c:pt>
                <c:pt idx="6">
                  <c:v>3.68</c:v>
                </c:pt>
                <c:pt idx="7">
                  <c:v>#N/A</c:v>
                </c:pt>
                <c:pt idx="8">
                  <c:v>#N/A</c:v>
                </c:pt>
                <c:pt idx="9">
                  <c:v>3.88</c:v>
                </c:pt>
              </c:numCache>
            </c:numRef>
          </c:val>
          <c:extLst>
            <c:ext xmlns:c16="http://schemas.microsoft.com/office/drawing/2014/chart" uri="{C3380CC4-5D6E-409C-BE32-E72D297353CC}">
              <c16:uniqueId val="{00000007-A481-4DFB-B9F4-E0020020EE9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8.09</c:v>
                </c:pt>
                <c:pt idx="2">
                  <c:v>#N/A</c:v>
                </c:pt>
                <c:pt idx="3">
                  <c:v>4.9000000000000004</c:v>
                </c:pt>
                <c:pt idx="4">
                  <c:v>#N/A</c:v>
                </c:pt>
                <c:pt idx="5">
                  <c:v>5.4</c:v>
                </c:pt>
                <c:pt idx="6">
                  <c:v>#N/A</c:v>
                </c:pt>
                <c:pt idx="7">
                  <c:v>6.07</c:v>
                </c:pt>
                <c:pt idx="8">
                  <c:v>#N/A</c:v>
                </c:pt>
                <c:pt idx="9">
                  <c:v>5.08</c:v>
                </c:pt>
              </c:numCache>
            </c:numRef>
          </c:val>
          <c:extLst>
            <c:ext xmlns:c16="http://schemas.microsoft.com/office/drawing/2014/chart" uri="{C3380CC4-5D6E-409C-BE32-E72D297353CC}">
              <c16:uniqueId val="{00000008-A481-4DFB-B9F4-E0020020EE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5.67</c:v>
                </c:pt>
                <c:pt idx="2">
                  <c:v>#N/A</c:v>
                </c:pt>
                <c:pt idx="3">
                  <c:v>4.42</c:v>
                </c:pt>
                <c:pt idx="4">
                  <c:v>#N/A</c:v>
                </c:pt>
                <c:pt idx="5">
                  <c:v>6.1</c:v>
                </c:pt>
                <c:pt idx="6">
                  <c:v>#N/A</c:v>
                </c:pt>
                <c:pt idx="7">
                  <c:v>4.3600000000000003</c:v>
                </c:pt>
                <c:pt idx="8">
                  <c:v>#N/A</c:v>
                </c:pt>
                <c:pt idx="9">
                  <c:v>6.47</c:v>
                </c:pt>
              </c:numCache>
            </c:numRef>
          </c:val>
          <c:extLst>
            <c:ext xmlns:c16="http://schemas.microsoft.com/office/drawing/2014/chart" uri="{C3380CC4-5D6E-409C-BE32-E72D297353CC}">
              <c16:uniqueId val="{00000009-A481-4DFB-B9F4-E0020020EE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2243</c:v>
                </c:pt>
                <c:pt idx="5">
                  <c:v>2021</c:v>
                </c:pt>
                <c:pt idx="8">
                  <c:v>1936</c:v>
                </c:pt>
                <c:pt idx="11">
                  <c:v>1919</c:v>
                </c:pt>
                <c:pt idx="14">
                  <c:v>1842</c:v>
                </c:pt>
              </c:numCache>
            </c:numRef>
          </c:val>
          <c:extLst>
            <c:ext xmlns:c16="http://schemas.microsoft.com/office/drawing/2014/chart" uri="{C3380CC4-5D6E-409C-BE32-E72D297353CC}">
              <c16:uniqueId val="{00000000-63D9-4A3A-8B28-3328A0D1F5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D9-4A3A-8B28-3328A0D1F5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63D9-4A3A-8B28-3328A0D1F5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40</c:v>
                </c:pt>
                <c:pt idx="6">
                  <c:v>36</c:v>
                </c:pt>
                <c:pt idx="9">
                  <c:v>41</c:v>
                </c:pt>
                <c:pt idx="12">
                  <c:v>42</c:v>
                </c:pt>
              </c:numCache>
            </c:numRef>
          </c:val>
          <c:extLst>
            <c:ext xmlns:c16="http://schemas.microsoft.com/office/drawing/2014/chart" uri="{C3380CC4-5D6E-409C-BE32-E72D297353CC}">
              <c16:uniqueId val="{00000003-63D9-4A3A-8B28-3328A0D1F5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1207</c:v>
                </c:pt>
                <c:pt idx="3">
                  <c:v>1136</c:v>
                </c:pt>
                <c:pt idx="6">
                  <c:v>1151</c:v>
                </c:pt>
                <c:pt idx="9">
                  <c:v>1134</c:v>
                </c:pt>
                <c:pt idx="12">
                  <c:v>1139</c:v>
                </c:pt>
              </c:numCache>
            </c:numRef>
          </c:val>
          <c:extLst>
            <c:ext xmlns:c16="http://schemas.microsoft.com/office/drawing/2014/chart" uri="{C3380CC4-5D6E-409C-BE32-E72D297353CC}">
              <c16:uniqueId val="{00000004-63D9-4A3A-8B28-3328A0D1F5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D9-4A3A-8B28-3328A0D1F5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D9-4A3A-8B28-3328A0D1F5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1672</c:v>
                </c:pt>
                <c:pt idx="3">
                  <c:v>1431</c:v>
                </c:pt>
                <c:pt idx="6">
                  <c:v>1340</c:v>
                </c:pt>
                <c:pt idx="9">
                  <c:v>1351</c:v>
                </c:pt>
                <c:pt idx="12">
                  <c:v>1406</c:v>
                </c:pt>
              </c:numCache>
            </c:numRef>
          </c:val>
          <c:extLst>
            <c:ext xmlns:c16="http://schemas.microsoft.com/office/drawing/2014/chart" uri="{C3380CC4-5D6E-409C-BE32-E72D297353CC}">
              <c16:uniqueId val="{00000007-63D9-4A3A-8B28-3328A0D1F5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673</c:v>
                </c:pt>
                <c:pt idx="2">
                  <c:v>#N/A</c:v>
                </c:pt>
                <c:pt idx="3">
                  <c:v>#N/A</c:v>
                </c:pt>
                <c:pt idx="4">
                  <c:v>586</c:v>
                </c:pt>
                <c:pt idx="5">
                  <c:v>#N/A</c:v>
                </c:pt>
                <c:pt idx="6">
                  <c:v>#N/A</c:v>
                </c:pt>
                <c:pt idx="7">
                  <c:v>591</c:v>
                </c:pt>
                <c:pt idx="8">
                  <c:v>#N/A</c:v>
                </c:pt>
                <c:pt idx="9">
                  <c:v>#N/A</c:v>
                </c:pt>
                <c:pt idx="10">
                  <c:v>607</c:v>
                </c:pt>
                <c:pt idx="11">
                  <c:v>#N/A</c:v>
                </c:pt>
                <c:pt idx="12">
                  <c:v>#N/A</c:v>
                </c:pt>
                <c:pt idx="13">
                  <c:v>745</c:v>
                </c:pt>
                <c:pt idx="14">
                  <c:v>#N/A</c:v>
                </c:pt>
              </c:numCache>
            </c:numRef>
          </c:val>
          <c:smooth val="0"/>
          <c:extLst>
            <c:ext xmlns:c16="http://schemas.microsoft.com/office/drawing/2014/chart" uri="{C3380CC4-5D6E-409C-BE32-E72D297353CC}">
              <c16:uniqueId val="{00000008-63D9-4A3A-8B28-3328A0D1F5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18982</c:v>
                </c:pt>
                <c:pt idx="5">
                  <c:v>19479</c:v>
                </c:pt>
                <c:pt idx="8">
                  <c:v>18773</c:v>
                </c:pt>
                <c:pt idx="11">
                  <c:v>17940</c:v>
                </c:pt>
                <c:pt idx="14">
                  <c:v>17165</c:v>
                </c:pt>
              </c:numCache>
            </c:numRef>
          </c:val>
          <c:extLst>
            <c:ext xmlns:c16="http://schemas.microsoft.com/office/drawing/2014/chart" uri="{C3380CC4-5D6E-409C-BE32-E72D297353CC}">
              <c16:uniqueId val="{00000000-F0F5-4520-A64E-39F360E67D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1008</c:v>
                </c:pt>
                <c:pt idx="5">
                  <c:v>945</c:v>
                </c:pt>
                <c:pt idx="8">
                  <c:v>964</c:v>
                </c:pt>
                <c:pt idx="11">
                  <c:v>963</c:v>
                </c:pt>
                <c:pt idx="14">
                  <c:v>904</c:v>
                </c:pt>
              </c:numCache>
            </c:numRef>
          </c:val>
          <c:extLst>
            <c:ext xmlns:c16="http://schemas.microsoft.com/office/drawing/2014/chart" uri="{C3380CC4-5D6E-409C-BE32-E72D297353CC}">
              <c16:uniqueId val="{00000001-F0F5-4520-A64E-39F360E67D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3648</c:v>
                </c:pt>
                <c:pt idx="5">
                  <c:v>4056</c:v>
                </c:pt>
                <c:pt idx="8">
                  <c:v>3736</c:v>
                </c:pt>
                <c:pt idx="11">
                  <c:v>3622</c:v>
                </c:pt>
                <c:pt idx="14">
                  <c:v>3375</c:v>
                </c:pt>
              </c:numCache>
            </c:numRef>
          </c:val>
          <c:extLst>
            <c:ext xmlns:c16="http://schemas.microsoft.com/office/drawing/2014/chart" uri="{C3380CC4-5D6E-409C-BE32-E72D297353CC}">
              <c16:uniqueId val="{00000002-F0F5-4520-A64E-39F360E67D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F5-4520-A64E-39F360E67D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F5-4520-A64E-39F360E67D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F5-4520-A64E-39F360E67D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3038</c:v>
                </c:pt>
                <c:pt idx="3">
                  <c:v>3016</c:v>
                </c:pt>
                <c:pt idx="6">
                  <c:v>2940</c:v>
                </c:pt>
                <c:pt idx="9">
                  <c:v>2536</c:v>
                </c:pt>
                <c:pt idx="12">
                  <c:v>2652</c:v>
                </c:pt>
              </c:numCache>
            </c:numRef>
          </c:val>
          <c:extLst>
            <c:ext xmlns:c16="http://schemas.microsoft.com/office/drawing/2014/chart" uri="{C3380CC4-5D6E-409C-BE32-E72D297353CC}">
              <c16:uniqueId val="{00000006-F0F5-4520-A64E-39F360E67D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210</c:v>
                </c:pt>
                <c:pt idx="3">
                  <c:v>185</c:v>
                </c:pt>
                <c:pt idx="6">
                  <c:v>154</c:v>
                </c:pt>
                <c:pt idx="9">
                  <c:v>114</c:v>
                </c:pt>
                <c:pt idx="12">
                  <c:v>161</c:v>
                </c:pt>
              </c:numCache>
            </c:numRef>
          </c:val>
          <c:extLst>
            <c:ext xmlns:c16="http://schemas.microsoft.com/office/drawing/2014/chart" uri="{C3380CC4-5D6E-409C-BE32-E72D297353CC}">
              <c16:uniqueId val="{00000007-F0F5-4520-A64E-39F360E67D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11829</c:v>
                </c:pt>
                <c:pt idx="3">
                  <c:v>10752</c:v>
                </c:pt>
                <c:pt idx="6">
                  <c:v>9784</c:v>
                </c:pt>
                <c:pt idx="9">
                  <c:v>8666</c:v>
                </c:pt>
                <c:pt idx="12">
                  <c:v>8104</c:v>
                </c:pt>
              </c:numCache>
            </c:numRef>
          </c:val>
          <c:extLst>
            <c:ext xmlns:c16="http://schemas.microsoft.com/office/drawing/2014/chart" uri="{C3380CC4-5D6E-409C-BE32-E72D297353CC}">
              <c16:uniqueId val="{00000008-F0F5-4520-A64E-39F360E67D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F0F5-4520-A64E-39F360E67D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13827</c:v>
                </c:pt>
                <c:pt idx="3">
                  <c:v>15254</c:v>
                </c:pt>
                <c:pt idx="6">
                  <c:v>15235</c:v>
                </c:pt>
                <c:pt idx="9">
                  <c:v>15259</c:v>
                </c:pt>
                <c:pt idx="12">
                  <c:v>14719</c:v>
                </c:pt>
              </c:numCache>
            </c:numRef>
          </c:val>
          <c:extLst>
            <c:ext xmlns:c16="http://schemas.microsoft.com/office/drawing/2014/chart" uri="{C3380CC4-5D6E-409C-BE32-E72D297353CC}">
              <c16:uniqueId val="{0000000A-F0F5-4520-A64E-39F360E67D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5270</c:v>
                </c:pt>
                <c:pt idx="2">
                  <c:v>#N/A</c:v>
                </c:pt>
                <c:pt idx="3">
                  <c:v>#N/A</c:v>
                </c:pt>
                <c:pt idx="4">
                  <c:v>4726</c:v>
                </c:pt>
                <c:pt idx="5">
                  <c:v>#N/A</c:v>
                </c:pt>
                <c:pt idx="6">
                  <c:v>#N/A</c:v>
                </c:pt>
                <c:pt idx="7">
                  <c:v>4639</c:v>
                </c:pt>
                <c:pt idx="8">
                  <c:v>#N/A</c:v>
                </c:pt>
                <c:pt idx="9">
                  <c:v>#N/A</c:v>
                </c:pt>
                <c:pt idx="10">
                  <c:v>4049</c:v>
                </c:pt>
                <c:pt idx="11">
                  <c:v>#N/A</c:v>
                </c:pt>
                <c:pt idx="12">
                  <c:v>#N/A</c:v>
                </c:pt>
                <c:pt idx="13">
                  <c:v>4191</c:v>
                </c:pt>
                <c:pt idx="14">
                  <c:v>#N/A</c:v>
                </c:pt>
              </c:numCache>
            </c:numRef>
          </c:val>
          <c:smooth val="0"/>
          <c:extLst>
            <c:ext xmlns:c16="http://schemas.microsoft.com/office/drawing/2014/chart" uri="{C3380CC4-5D6E-409C-BE32-E72D297353CC}">
              <c16:uniqueId val="{0000000B-F0F5-4520-A64E-39F360E67D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1757</c:v>
                </c:pt>
                <c:pt idx="1">
                  <c:v>1957</c:v>
                </c:pt>
                <c:pt idx="2">
                  <c:v>1797</c:v>
                </c:pt>
              </c:numCache>
            </c:numRef>
          </c:val>
          <c:extLst>
            <c:ext xmlns:c16="http://schemas.microsoft.com/office/drawing/2014/chart" uri="{C3380CC4-5D6E-409C-BE32-E72D297353CC}">
              <c16:uniqueId val="{00000000-C16D-4DF6-8AF0-A472FCB188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16D-4DF6-8AF0-A472FCB188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3253</c:v>
                </c:pt>
                <c:pt idx="1">
                  <c:v>2820</c:v>
                </c:pt>
                <c:pt idx="2">
                  <c:v>2536</c:v>
                </c:pt>
              </c:numCache>
            </c:numRef>
          </c:val>
          <c:extLst>
            <c:ext xmlns:c16="http://schemas.microsoft.com/office/drawing/2014/chart" uri="{C3380CC4-5D6E-409C-BE32-E72D297353CC}">
              <c16:uniqueId val="{00000002-C16D-4DF6-8AF0-A472FCB188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{F27F60D7-758E-4D36-B038-A96F7CAAF228}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114-4D74-A37F-462C2D4BB5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{5A9D817A-884C-41FB-8477-3CCADD24B705}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14-4D74-A37F-462C2D4BB5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{57ACCC8C-809D-414D-8F5D-B6131B6B8197}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14-4D74-A37F-462C2D4BB5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{AA1AC0BD-8140-4D88-A442-0C049E4AB967}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14-4D74-A37F-462C2D4BB5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{EB6EE9F5-6184-483A-A6AD-CD5A5505223C}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14-4D74-A37F-462C2D4BB59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{3F33A05F-858E-44B4-81E0-7BE370D6B4CB}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114-4D74-A37F-462C2D4BB59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{A674D46B-C885-4C2B-A286-E6E4EDFE7EFB}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114-4D74-A37F-462C2D4BB59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{7BC39F4D-83EC-4B93-BCC2-E5C75EEC833B}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114-4D74-A37F-462C2D4BB59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{33276C23-95AB-4852-8C2C-FD558BF27BFD}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114-4D74-A37F-462C2D4BB5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70.2</c:v>
                </c:pt>
                <c:pt idx="16">
                  <c:v>71.599999999999994</c:v>
                </c:pt>
                <c:pt idx="24">
                  <c:v>65</c:v>
                </c:pt>
                <c:pt idx="32">
                  <c:v>72.599999999999994</c:v>
                </c:pt>
              </c:numCache>
            </c:numRef>
          </c:xVal>
          <c:yVal>
            <c:numRef>
              <c:f>公会計指標分析・財政指標組合せ分析表!$BP$51:$DC$51</c:f>
              <c:numCache>
                <c:formatCode>#,##0.0;"▲ "#,##0.0</c:formatCode>
                <c:ptCount val="40"/>
                <c:pt idx="0">
                  <c:v>61.8</c:v>
                </c:pt>
                <c:pt idx="8">
                  <c:v>56.7</c:v>
                </c:pt>
                <c:pt idx="16">
                  <c:v>56</c:v>
                </c:pt>
                <c:pt idx="24">
                  <c:v>48.8</c:v>
                </c:pt>
                <c:pt idx="32">
                  <c:v>48.6</c:v>
                </c:pt>
              </c:numCache>
            </c:numRef>
          </c:yVal>
          <c:smooth val="0"/>
          <c:extLst>
            <c:ext xmlns:c16="http://schemas.microsoft.com/office/drawing/2014/chart" uri="{C3380CC4-5D6E-409C-BE32-E72D297353CC}">
              <c16:uniqueId val="{00000009-3114-4D74-A37F-462C2D4BB5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{C417D1ED-FFFB-4272-9000-CE99AD3A65A6}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114-4D74-A37F-462C2D4BB5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{0EB6C1D3-EB44-45C6-90D0-421CAA97EFF8}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14-4D74-A37F-462C2D4BB5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{3B6E0F31-C361-42C7-A720-C88C0C53999A}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14-4D74-A37F-462C2D4BB5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{CB68B69F-6E6E-4132-A749-26EF440341D2}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14-4D74-A37F-462C2D4BB5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{FA1A55E1-BE04-41FA-B6A4-9CD658BF8C85}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14-4D74-A37F-462C2D4BB595}"/>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{A85299CA-92E0-4752-BE93-5C438751E9D5}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114-4D74-A37F-462C2D4BB595}"/>
                </c:ext>
              </c:extLst>
            </c:dLbl>
            <c:dLbl>
              <c:idx val="16"/>
              <c:layout>
                <c:manualLayout>
                  <c:x val="0"/>
                  <c:y val="-8.9056368382892954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{91025AAD-A566-4BDC-9FE7-8590685A8ACD}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114-4D74-A37F-462C2D4BB595}"/>
                </c:ext>
              </c:extLst>
            </c:dLbl>
            <c:dLbl>
              <c:idx val="24"/>
              <c:layout>
                <c:manualLayout>
                  <c:x val="0"/>
                  <c:y val="8.9056368382892537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{2AC67F11-449D-4E22-A600-2FE34C24E8B7}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114-4D74-A37F-462C2D4BB595}"/>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{7F446219-7722-4BCF-A6FF-57C87FECD178}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114-4D74-A37F-462C2D4BB5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3114-4D74-A37F-462C2D4BB59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{77AD2633-3E96-4C3D-A1BC-E5A265454403}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201-4C18-BB5D-BB001142E4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{861BA3BC-059C-4866-B621-272984C87CAB}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01-4C18-BB5D-BB001142E4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{13BB5F44-E144-4A2B-868E-1BEA7786D65C}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01-4C18-BB5D-BB001142E4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{C09C9DE1-7003-4109-8A96-3AB0513034BA}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01-4C18-BB5D-BB001142E4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{30B4AD00-9C32-4065-830E-803A412ABED0}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01-4C18-BB5D-BB001142E421}"/>
                </c:ext>
              </c:extLst>
            </c:dLbl>
            <c:dLbl>
              <c:idx val="8"/>
              <c:layout>
                <c:manualLayout>
                  <c:x val="0"/>
                  <c:y val="1.210333945929424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{93C742AA-AEA8-4B6E-A0FB-9C1479C80529}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201-4C18-BB5D-BB001142E421}"/>
                </c:ext>
              </c:extLst>
            </c:dLbl>
            <c:dLbl>
              <c:idx val="16"/>
              <c:layout>
                <c:manualLayout>
                  <c:x val="0"/>
                  <c:y val="-1.210333945929432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{9F3F5CA0-B527-4B3F-A19A-64494B2AE778}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201-4C18-BB5D-BB001142E42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{2A7AE3EA-3DCB-4120-B12F-26BC7C36E5E8}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201-4C18-BB5D-BB001142E42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{0C7D171B-5180-4249-851A-DE082F8D1D9E}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201-4C18-BB5D-BB001142E4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7.2</c:v>
                </c:pt>
                <c:pt idx="16">
                  <c:v>7.3</c:v>
                </c:pt>
                <c:pt idx="24">
                  <c:v>7.1</c:v>
                </c:pt>
                <c:pt idx="32">
                  <c:v>7.7</c:v>
                </c:pt>
              </c:numCache>
            </c:numRef>
          </c:xVal>
          <c:yVal>
            <c:numRef>
              <c:f>公会計指標分析・財政指標組合せ分析表!$BP$73:$DC$73</c:f>
              <c:numCache>
                <c:formatCode>#,##0.0;"▲ "#,##0.0</c:formatCode>
                <c:ptCount val="40"/>
                <c:pt idx="0">
                  <c:v>61.8</c:v>
                </c:pt>
                <c:pt idx="8">
                  <c:v>56.7</c:v>
                </c:pt>
                <c:pt idx="16">
                  <c:v>56</c:v>
                </c:pt>
                <c:pt idx="24">
                  <c:v>48.8</c:v>
                </c:pt>
                <c:pt idx="32">
                  <c:v>48.6</c:v>
                </c:pt>
              </c:numCache>
            </c:numRef>
          </c:yVal>
          <c:smooth val="0"/>
          <c:extLst>
            <c:ext xmlns:c16="http://schemas.microsoft.com/office/drawing/2014/chart" uri="{C3380CC4-5D6E-409C-BE32-E72D297353CC}">
              <c16:uniqueId val="{00000009-4201-4C18-BB5D-BB001142E4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{4D55CE5F-E031-4307-93E7-9B293993B39D}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201-4C18-BB5D-BB001142E4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{F7D7DE65-EC5E-4DBC-B0FC-E01F3E7A128E}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01-4C18-BB5D-BB001142E4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{A2BB9BF4-8A57-4147-A288-47A277FCE94F}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01-4C18-BB5D-BB001142E4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{C50835D8-DCCE-438E-B27A-9AF60F35C136}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01-4C18-BB5D-BB001142E4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{CDC56026-C0DE-4CAD-A77B-90847F9EE72F}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01-4C18-BB5D-BB001142E42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{58A2D348-14C2-492D-BDA6-5F1EF3325FE4}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201-4C18-BB5D-BB001142E421}"/>
                </c:ext>
              </c:extLst>
            </c:dLbl>
            <c:dLbl>
              <c:idx val="16"/>
              <c:layout>
                <c:manualLayout>
                  <c:x val="0"/>
                  <c:y val="-8.2077146009986359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{E48841B4-3F32-4B89-93EC-A76A29E70E1F}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201-4C18-BB5D-BB001142E421}"/>
                </c:ext>
              </c:extLst>
            </c:dLbl>
            <c:dLbl>
              <c:idx val="24"/>
              <c:layout>
                <c:manualLayout>
                  <c:x val="0"/>
                  <c:y val="8.2077146009985561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{2CA12AF0-EF5E-4EFB-9014-1824A01DD1AD}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201-4C18-BB5D-BB001142E42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{73FAA309-1916-4BDB-BA6E-5202B324DA99}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201-4C18-BB5D-BB001142E4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201-4C18-BB5D-BB001142E421}"/>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大型事業に充当した起債の償還が始まり、元利償還金が増加に転じたことに加え、交付税算入される公債費等が減少したことに伴い、実施公債費比率の分子が大幅に増加した。今後も元利償還金が増加する見込みであり、数年度に償還のピークを迎えることとなる。引き続き、交付税算入率が有利な起債の借入を行うなど、実質公債費比率の急激な上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当市において減債基金を活用する事業が当面見込まれないため、現在は基金を廃止している。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は、一般会計等の地方債現在高が減少したことに加え、病院事業など公営企業債の地方債残高の減少に伴い、一般会計における公営企業債等繰入見込額が減少したことにより、将来負担額は減少した。一方で、充当可能基金残高及び基準財政需要額算入見込額も減少し、将来負担比率も減少する結果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今後については、充当可能基金の減少が見込まれるが、減少幅を少しでも小さくするような財政運営を行っていく必要がある。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、コロナ禍における感染症拡大防止や経済対策などの事業に対応するために、財政調整基金は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千万円を取り崩したとともに、特定目的基金については、地域振興基金を原資に経営改善に取り組んでいる病院事業会計への貸付金として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百万円を取り崩したことによる減少などが主な要因である。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令和２年度寄付額の増加に伴い積立額が増加ととなっている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や大雪に伴う除雪経費の増加など、不測の事態への対応に加え、公共施設の老朽化対策など、今後の財政需要の増大に臨機応変に対応していけるように、一定額を確保していくことを目途としているが、基金に積み立てを行うことのできる財源の確保が難しいことから、基金総額は減少傾向となると見込まれるため、減少幅を最小限に抑えることができるような財政運営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・地域振興基金：合併後の地域振興に資する事業の推進を図る。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・ふるさと応援基金：受け入れた寄附金を原資に、寄附者の意思を尊重したまちづくりの推進を図る。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・北アルプス山麓仁科の里整備基金：市の設置する公共施設の整備の推進を図る。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・地域振興基金については、令和元年度に引き続き病院事業会計への貸付金の原資として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百万円を取り崩したことに伴い減少している。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・北アルプス山麓仁科の里整備基金については、公共施設の整備事業や老朽化対策事業などに充当したことから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・退職手当基金について、退職者の増加により減少となっている。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寄付額の増加に伴い積立額が大幅に増加となっている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・ふるさと応援基金については、積立を行った翌年に取崩しを行うため、増減が激しい動きとなっており、今後の推移を予測することが難しい。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・今後退職者の増加や老朽化した公共施設の更新・長寿命化対策など多額の負担が見込まれ、特定目的基金を取り崩しながら財政運営を行っていくこととなると考えられる。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・これは、令和元年度末に新型コロナウイルス感染症へ対応するために、財政調整基金に２億円を積み立て、令和２年度にコロナ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禍における感染症拡大防止や経済対策などの様々な事業に対応するために、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千万円を取り崩したことが減少の主な要因である。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後退に伴う市税の減収や、大規模災害などの不測の事態に備えるため、これまで同様、予算編成時における事業の選択と集中を図るとともに、業務の効率化の取組みを着実に進め、財源不足に対応するための基金取崩し額の削減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・財政調整基金の残高は一般会計予算の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％程度の規模で積立・取崩を行っていく。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年度末に基金を廃止したため、増減なし。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活用すべき事業が見込まれないため、基金を廃止している。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26,872
26,343
565.15
20,478,268
19,697,952
671,763
10,371,442
14,718,987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当市ではそれぞれの公共施設等について公共施設個別施設計画を令和２年度に策定済みであり、当該計画に基づいた施設の維持管理を進めている。当市は市内の各施設やインフラの老朽化の進行が顕著であり、施設の建て替えや改修などの更新費用増加や財源確保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課題である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122809</xdr:rowOff>
    </xdr:from>
    <xdr:to>
      <xdr:col>23</xdr:col>
      <xdr:colOff>136525</xdr:colOff>
      <xdr:row>31</xdr:row>
      <xdr:rowOff>52959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101236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31</xdr:row>
      <xdr:rowOff>2159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924550"/>
          <a:ext cx="711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101219</xdr:rowOff>
    </xdr:from>
    <xdr:to>
      <xdr:col>15</xdr:col>
      <xdr:colOff>187325</xdr:colOff>
      <xdr:row>31</xdr:row>
      <xdr:rowOff>31369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152019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924550"/>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70993</xdr:rowOff>
    </xdr:from>
    <xdr:to>
      <xdr:col>11</xdr:col>
      <xdr:colOff>187325</xdr:colOff>
      <xdr:row>31</xdr:row>
      <xdr:rowOff>1143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121793</xdr:rowOff>
    </xdr:from>
    <xdr:to>
      <xdr:col>15</xdr:col>
      <xdr:colOff>136525</xdr:colOff>
      <xdr:row>30</xdr:row>
      <xdr:rowOff>152019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03681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82677</xdr:rowOff>
    </xdr:from>
    <xdr:to>
      <xdr:col>7</xdr:col>
      <xdr:colOff>187325</xdr:colOff>
      <xdr:row>30</xdr:row>
      <xdr:rowOff>12827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133477</xdr:rowOff>
    </xdr:from>
    <xdr:to>
      <xdr:col>11</xdr:col>
      <xdr:colOff>136525</xdr:colOff>
      <xdr:row>30</xdr:row>
      <xdr:rowOff>121793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877052"/>
          <a:ext cx="762000" cy="1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163720</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3954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類似団体平均と同水準であるが、事業の厳選や自主財源の確保を行い、数値の改善に努める。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170476</xdr:rowOff>
    </xdr:from>
    <xdr:to>
      <xdr:col>76</xdr:col>
      <xdr:colOff>73025</xdr:colOff>
      <xdr:row>30</xdr:row>
      <xdr:rowOff>100626</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148903</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9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142718</xdr:rowOff>
    </xdr:from>
    <xdr:to>
      <xdr:col>72</xdr:col>
      <xdr:colOff>123825</xdr:colOff>
      <xdr:row>30</xdr:row>
      <xdr:rowOff>72868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8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22068</xdr:rowOff>
    </xdr:from>
    <xdr:to>
      <xdr:col>76</xdr:col>
      <xdr:colOff>22225</xdr:colOff>
      <xdr:row>30</xdr:row>
      <xdr:rowOff>49826</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5937093"/>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138811</xdr:rowOff>
    </xdr:from>
    <xdr:to>
      <xdr:col>68</xdr:col>
      <xdr:colOff>123825</xdr:colOff>
      <xdr:row>30</xdr:row>
      <xdr:rowOff>68961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18161</xdr:rowOff>
    </xdr:from>
    <xdr:to>
      <xdr:col>72</xdr:col>
      <xdr:colOff>73025</xdr:colOff>
      <xdr:row>30</xdr:row>
      <xdr:rowOff>22068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5933186"/>
          <a:ext cx="762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18869</xdr:rowOff>
    </xdr:from>
    <xdr:to>
      <xdr:col>64</xdr:col>
      <xdr:colOff>123825</xdr:colOff>
      <xdr:row>30</xdr:row>
      <xdr:rowOff>120469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18161</xdr:rowOff>
    </xdr:from>
    <xdr:to>
      <xdr:col>68</xdr:col>
      <xdr:colOff>73025</xdr:colOff>
      <xdr:row>30</xdr:row>
      <xdr:rowOff>69669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933186"/>
          <a:ext cx="762000" cy="5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92033</xdr:rowOff>
    </xdr:from>
    <xdr:to>
      <xdr:col>60</xdr:col>
      <xdr:colOff>123825</xdr:colOff>
      <xdr:row>30</xdr:row>
      <xdr:rowOff>22183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8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142833</xdr:rowOff>
    </xdr:from>
    <xdr:to>
      <xdr:col>64</xdr:col>
      <xdr:colOff>73025</xdr:colOff>
      <xdr:row>30</xdr:row>
      <xdr:rowOff>69669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886408"/>
          <a:ext cx="762000" cy="9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89395</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66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85488</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111596</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02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38710</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6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26,872
26,343
565.15
20,478,268
19,697,952
671,763
10,371,442
14,718,987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29210</xdr:rowOff>
    </xdr:from>
    <xdr:to>
      <xdr:col>24</xdr:col>
      <xdr:colOff>114300</xdr:colOff>
      <xdr:row>40</xdr:row>
      <xdr:rowOff>130810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7637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36830</xdr:rowOff>
    </xdr:from>
    <xdr:to>
      <xdr:col>20</xdr:col>
      <xdr:colOff>38100</xdr:colOff>
      <xdr:row>40</xdr:row>
      <xdr:rowOff>138430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80010</xdr:rowOff>
    </xdr:from>
    <xdr:to>
      <xdr:col>24</xdr:col>
      <xdr:colOff>63500</xdr:colOff>
      <xdr:row>40</xdr:row>
      <xdr:rowOff>87630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69380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31115</xdr:rowOff>
    </xdr:from>
    <xdr:to>
      <xdr:col>15</xdr:col>
      <xdr:colOff>101600</xdr:colOff>
      <xdr:row>40</xdr:row>
      <xdr:rowOff>132715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81915</xdr:rowOff>
    </xdr:from>
    <xdr:to>
      <xdr:col>19</xdr:col>
      <xdr:colOff>177800</xdr:colOff>
      <xdr:row>40</xdr:row>
      <xdr:rowOff>87630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9399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12065</xdr:rowOff>
    </xdr:from>
    <xdr:to>
      <xdr:col>10</xdr:col>
      <xdr:colOff>165100</xdr:colOff>
      <xdr:row>40</xdr:row>
      <xdr:rowOff>113665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62865</xdr:rowOff>
    </xdr:from>
    <xdr:to>
      <xdr:col>15</xdr:col>
      <xdr:colOff>50800</xdr:colOff>
      <xdr:row>40</xdr:row>
      <xdr:rowOff>81915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920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164465</xdr:rowOff>
    </xdr:from>
    <xdr:to>
      <xdr:col>6</xdr:col>
      <xdr:colOff>38100</xdr:colOff>
      <xdr:row>40</xdr:row>
      <xdr:rowOff>94615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43815</xdr:rowOff>
    </xdr:from>
    <xdr:to>
      <xdr:col>10</xdr:col>
      <xdr:colOff>114300</xdr:colOff>
      <xdr:row>40</xdr:row>
      <xdr:rowOff>62865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9018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129557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123842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104792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85742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166457</xdr:rowOff>
    </xdr:from>
    <xdr:to>
      <xdr:col>55</xdr:col>
      <xdr:colOff>50800</xdr:colOff>
      <xdr:row>40</xdr:row>
      <xdr:rowOff>96607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8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17884</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70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171247</xdr:rowOff>
    </xdr:from>
    <xdr:to>
      <xdr:col>50</xdr:col>
      <xdr:colOff>165100</xdr:colOff>
      <xdr:row>40</xdr:row>
      <xdr:rowOff>101397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45807</xdr:rowOff>
    </xdr:from>
    <xdr:to>
      <xdr:col>55</xdr:col>
      <xdr:colOff>0</xdr:colOff>
      <xdr:row>40</xdr:row>
      <xdr:rowOff>50597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903807"/>
          <a:ext cx="8382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5055</xdr:rowOff>
    </xdr:from>
    <xdr:to>
      <xdr:col>46</xdr:col>
      <xdr:colOff>38100</xdr:colOff>
      <xdr:row>40</xdr:row>
      <xdr:rowOff>106655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8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50597</xdr:rowOff>
    </xdr:from>
    <xdr:to>
      <xdr:col>50</xdr:col>
      <xdr:colOff>114300</xdr:colOff>
      <xdr:row>40</xdr:row>
      <xdr:rowOff>55855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90859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10203</xdr:rowOff>
    </xdr:from>
    <xdr:to>
      <xdr:col>41</xdr:col>
      <xdr:colOff>101600</xdr:colOff>
      <xdr:row>40</xdr:row>
      <xdr:rowOff>111803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86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55855</xdr:rowOff>
    </xdr:from>
    <xdr:to>
      <xdr:col>45</xdr:col>
      <xdr:colOff>177800</xdr:colOff>
      <xdr:row>40</xdr:row>
      <xdr:rowOff>61003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913855"/>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15973</xdr:rowOff>
    </xdr:from>
    <xdr:to>
      <xdr:col>36</xdr:col>
      <xdr:colOff>165100</xdr:colOff>
      <xdr:row>40</xdr:row>
      <xdr:rowOff>117573</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8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61003</xdr:rowOff>
    </xdr:from>
    <xdr:to>
      <xdr:col>41</xdr:col>
      <xdr:colOff>50800</xdr:colOff>
      <xdr:row>40</xdr:row>
      <xdr:rowOff>66773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919003"/>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117924</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6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123182</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6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128330</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6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134100</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64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134002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24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67310</xdr:rowOff>
    </xdr:from>
    <xdr:to>
      <xdr:col>20</xdr:col>
      <xdr:colOff>38100</xdr:colOff>
      <xdr:row>62</xdr:row>
      <xdr:rowOff>168910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161925</xdr:rowOff>
    </xdr:from>
    <xdr:to>
      <xdr:col>24</xdr:col>
      <xdr:colOff>63500</xdr:colOff>
      <xdr:row>62</xdr:row>
      <xdr:rowOff>118110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3797300" y="10448925"/>
          <a:ext cx="8382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118110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7194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xdr:rowOff>
    </xdr:from>
    <xdr:to>
      <xdr:col>10</xdr:col>
      <xdr:colOff>165100</xdr:colOff>
      <xdr:row>62</xdr:row>
      <xdr:rowOff>111760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60960</xdr:rowOff>
    </xdr:from>
    <xdr:to>
      <xdr:col>15</xdr:col>
      <xdr:colOff>50800</xdr:colOff>
      <xdr:row>62</xdr:row>
      <xdr:rowOff>89535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690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153035</xdr:rowOff>
    </xdr:from>
    <xdr:to>
      <xdr:col>6</xdr:col>
      <xdr:colOff>38100</xdr:colOff>
      <xdr:row>62</xdr:row>
      <xdr:rowOff>83185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32385</xdr:rowOff>
    </xdr:from>
    <xdr:to>
      <xdr:col>10</xdr:col>
      <xdr:colOff>114300</xdr:colOff>
      <xdr:row>62</xdr:row>
      <xdr:rowOff>60960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662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160037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102887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151924</xdr:rowOff>
    </xdr:from>
    <xdr:to>
      <xdr:col>55</xdr:col>
      <xdr:colOff>50800</xdr:colOff>
      <xdr:row>64</xdr:row>
      <xdr:rowOff>82074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66851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6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936</xdr:rowOff>
    </xdr:from>
    <xdr:to>
      <xdr:col>50</xdr:col>
      <xdr:colOff>165100</xdr:colOff>
      <xdr:row>64</xdr:row>
      <xdr:rowOff>102536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31274</xdr:rowOff>
    </xdr:from>
    <xdr:to>
      <xdr:col>55</xdr:col>
      <xdr:colOff>0</xdr:colOff>
      <xdr:row>64</xdr:row>
      <xdr:rowOff>51736</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1004074"/>
          <a:ext cx="838200" cy="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1311</xdr:rowOff>
    </xdr:from>
    <xdr:to>
      <xdr:col>46</xdr:col>
      <xdr:colOff>38100</xdr:colOff>
      <xdr:row>64</xdr:row>
      <xdr:rowOff>102911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51736</xdr:rowOff>
    </xdr:from>
    <xdr:to>
      <xdr:col>50</xdr:col>
      <xdr:colOff>114300</xdr:colOff>
      <xdr:row>64</xdr:row>
      <xdr:rowOff>52111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1024536"/>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1633</xdr:rowOff>
    </xdr:from>
    <xdr:to>
      <xdr:col>41</xdr:col>
      <xdr:colOff>101600</xdr:colOff>
      <xdr:row>64</xdr:row>
      <xdr:rowOff>103233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52111</xdr:rowOff>
    </xdr:from>
    <xdr:to>
      <xdr:col>45</xdr:col>
      <xdr:colOff>177800</xdr:colOff>
      <xdr:row>64</xdr:row>
      <xdr:rowOff>52433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1024911"/>
          <a:ext cx="8890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1991</xdr:rowOff>
    </xdr:from>
    <xdr:to>
      <xdr:col>36</xdr:col>
      <xdr:colOff>165100</xdr:colOff>
      <xdr:row>64</xdr:row>
      <xdr:rowOff>103591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52433</xdr:rowOff>
    </xdr:from>
    <xdr:to>
      <xdr:col>41</xdr:col>
      <xdr:colOff>50800</xdr:colOff>
      <xdr:row>64</xdr:row>
      <xdr:rowOff>52791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1025233"/>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93663</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94038</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6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94360</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94718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140988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22861</xdr:rowOff>
    </xdr:from>
    <xdr:to>
      <xdr:col>24</xdr:col>
      <xdr:colOff>63500</xdr:colOff>
      <xdr:row>83</xdr:row>
      <xdr:rowOff>41911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2532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111125</xdr:rowOff>
    </xdr:from>
    <xdr:to>
      <xdr:col>15</xdr:col>
      <xdr:colOff>101600</xdr:colOff>
      <xdr:row>83</xdr:row>
      <xdr:rowOff>41275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161925</xdr:rowOff>
    </xdr:from>
    <xdr:to>
      <xdr:col>19</xdr:col>
      <xdr:colOff>177800</xdr:colOff>
      <xdr:row>83</xdr:row>
      <xdr:rowOff>22861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2208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161925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1884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73025</xdr:rowOff>
    </xdr:from>
    <xdr:to>
      <xdr:col>6</xdr:col>
      <xdr:colOff>38100</xdr:colOff>
      <xdr:row>83</xdr:row>
      <xdr:rowOff>3175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123825</xdr:rowOff>
    </xdr:from>
    <xdr:to>
      <xdr:col>10</xdr:col>
      <xdr:colOff>114300</xdr:colOff>
      <xdr:row>82</xdr:row>
      <xdr:rowOff>129539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1827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64788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32402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165752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105761</xdr:rowOff>
    </xdr:from>
    <xdr:to>
      <xdr:col>55</xdr:col>
      <xdr:colOff>50800</xdr:colOff>
      <xdr:row>86</xdr:row>
      <xdr:rowOff>35911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106767</xdr:rowOff>
    </xdr:from>
    <xdr:to>
      <xdr:col>50</xdr:col>
      <xdr:colOff>165100</xdr:colOff>
      <xdr:row>86</xdr:row>
      <xdr:rowOff>36917</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156561</xdr:rowOff>
    </xdr:from>
    <xdr:to>
      <xdr:col>55</xdr:col>
      <xdr:colOff>0</xdr:colOff>
      <xdr:row>85</xdr:row>
      <xdr:rowOff>157567</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729811"/>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107544</xdr:rowOff>
    </xdr:from>
    <xdr:to>
      <xdr:col>46</xdr:col>
      <xdr:colOff>38100</xdr:colOff>
      <xdr:row>86</xdr:row>
      <xdr:rowOff>37694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157567</xdr:rowOff>
    </xdr:from>
    <xdr:to>
      <xdr:col>50</xdr:col>
      <xdr:colOff>114300</xdr:colOff>
      <xdr:row>85</xdr:row>
      <xdr:rowOff>158344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73081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108229</xdr:rowOff>
    </xdr:from>
    <xdr:to>
      <xdr:col>41</xdr:col>
      <xdr:colOff>101600</xdr:colOff>
      <xdr:row>86</xdr:row>
      <xdr:rowOff>38379</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158344</xdr:rowOff>
    </xdr:from>
    <xdr:to>
      <xdr:col>45</xdr:col>
      <xdr:colOff>177800</xdr:colOff>
      <xdr:row>85</xdr:row>
      <xdr:rowOff>159029</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73159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109235</xdr:rowOff>
    </xdr:from>
    <xdr:to>
      <xdr:col>36</xdr:col>
      <xdr:colOff>165100</xdr:colOff>
      <xdr:row>86</xdr:row>
      <xdr:rowOff>39385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159029</xdr:rowOff>
    </xdr:from>
    <xdr:to>
      <xdr:col>41</xdr:col>
      <xdr:colOff>50800</xdr:colOff>
      <xdr:row>85</xdr:row>
      <xdr:rowOff>160035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3227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28044</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7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28821</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29506</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30512</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77651</xdr:rowOff>
    </xdr:from>
    <xdr:to>
      <xdr:col>81</xdr:col>
      <xdr:colOff>101600</xdr:colOff>
      <xdr:row>37</xdr:row>
      <xdr:rowOff>7801</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128451</xdr:rowOff>
    </xdr:from>
    <xdr:to>
      <xdr:col>85</xdr:col>
      <xdr:colOff>127000</xdr:colOff>
      <xdr:row>37</xdr:row>
      <xdr:rowOff>7620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30065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27033</xdr:rowOff>
    </xdr:from>
    <xdr:to>
      <xdr:col>76</xdr:col>
      <xdr:colOff>165100</xdr:colOff>
      <xdr:row>36</xdr:row>
      <xdr:rowOff>128633</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77833</xdr:rowOff>
    </xdr:from>
    <xdr:to>
      <xdr:col>81</xdr:col>
      <xdr:colOff>50800</xdr:colOff>
      <xdr:row>36</xdr:row>
      <xdr:rowOff>128451</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25003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147864</xdr:rowOff>
    </xdr:from>
    <xdr:to>
      <xdr:col>72</xdr:col>
      <xdr:colOff>38100</xdr:colOff>
      <xdr:row>36</xdr:row>
      <xdr:rowOff>78014</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27214</xdr:rowOff>
    </xdr:from>
    <xdr:to>
      <xdr:col>76</xdr:col>
      <xdr:colOff>114300</xdr:colOff>
      <xdr:row>36</xdr:row>
      <xdr:rowOff>77833</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19941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126637</xdr:rowOff>
    </xdr:from>
    <xdr:to>
      <xdr:col>67</xdr:col>
      <xdr:colOff>101600</xdr:colOff>
      <xdr:row>38</xdr:row>
      <xdr:rowOff>56787</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27214</xdr:rowOff>
    </xdr:from>
    <xdr:to>
      <xdr:col>71</xdr:col>
      <xdr:colOff>177800</xdr:colOff>
      <xdr:row>38</xdr:row>
      <xdr:rowOff>5987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2814300" y="6199414"/>
          <a:ext cx="8890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24328</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145160</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94541</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73314</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23767</xdr:rowOff>
    </xdr:from>
    <xdr:to>
      <xdr:col>116</xdr:col>
      <xdr:colOff>114300</xdr:colOff>
      <xdr:row>39</xdr:row>
      <xdr:rowOff>125367</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46644</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5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30299</xdr:rowOff>
    </xdr:from>
    <xdr:to>
      <xdr:col>112</xdr:col>
      <xdr:colOff>38100</xdr:colOff>
      <xdr:row>39</xdr:row>
      <xdr:rowOff>131899</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74567</xdr:rowOff>
    </xdr:from>
    <xdr:to>
      <xdr:col>116</xdr:col>
      <xdr:colOff>63500</xdr:colOff>
      <xdr:row>39</xdr:row>
      <xdr:rowOff>81099</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7611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38463</xdr:rowOff>
    </xdr:from>
    <xdr:to>
      <xdr:col>107</xdr:col>
      <xdr:colOff>101600</xdr:colOff>
      <xdr:row>39</xdr:row>
      <xdr:rowOff>140063</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89263</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7676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89263</xdr:rowOff>
    </xdr:from>
    <xdr:to>
      <xdr:col>107</xdr:col>
      <xdr:colOff>50800</xdr:colOff>
      <xdr:row>39</xdr:row>
      <xdr:rowOff>97427</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7758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79284</xdr:rowOff>
    </xdr:from>
    <xdr:to>
      <xdr:col>98</xdr:col>
      <xdr:colOff>38100</xdr:colOff>
      <xdr:row>40</xdr:row>
      <xdr:rowOff>9434</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97427</xdr:rowOff>
    </xdr:from>
    <xdr:to>
      <xdr:col>102</xdr:col>
      <xdr:colOff>114300</xdr:colOff>
      <xdr:row>39</xdr:row>
      <xdr:rowOff>130084</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7839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148426</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156590</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50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25961</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111125</xdr:rowOff>
    </xdr:from>
    <xdr:to>
      <xdr:col>85</xdr:col>
      <xdr:colOff>177800</xdr:colOff>
      <xdr:row>60</xdr:row>
      <xdr:rowOff>41275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134002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24765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5481300" y="102774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24765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275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73025</xdr:rowOff>
    </xdr:from>
    <xdr:to>
      <xdr:col>72</xdr:col>
      <xdr:colOff>38100</xdr:colOff>
      <xdr:row>60</xdr:row>
      <xdr:rowOff>3175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123825</xdr:rowOff>
    </xdr:from>
    <xdr:to>
      <xdr:col>76</xdr:col>
      <xdr:colOff>114300</xdr:colOff>
      <xdr:row>59</xdr:row>
      <xdr:rowOff>160020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239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36830</xdr:rowOff>
    </xdr:from>
    <xdr:to>
      <xdr:col>67</xdr:col>
      <xdr:colOff>101600</xdr:colOff>
      <xdr:row>59</xdr:row>
      <xdr:rowOff>138430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87630</xdr:rowOff>
    </xdr:from>
    <xdr:to>
      <xdr:col>71</xdr:col>
      <xdr:colOff>177800</xdr:colOff>
      <xdr:row>59</xdr:row>
      <xdr:rowOff>123825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20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66692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64262</xdr:rowOff>
    </xdr:from>
    <xdr:to>
      <xdr:col>116</xdr:col>
      <xdr:colOff>114300</xdr:colOff>
      <xdr:row>61</xdr:row>
      <xdr:rowOff>165862</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5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87139</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37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69977</xdr:rowOff>
    </xdr:from>
    <xdr:to>
      <xdr:col>112</xdr:col>
      <xdr:colOff>38100</xdr:colOff>
      <xdr:row>62</xdr:row>
      <xdr:rowOff>127</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5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115062</xdr:rowOff>
    </xdr:from>
    <xdr:to>
      <xdr:col>116</xdr:col>
      <xdr:colOff>63500</xdr:colOff>
      <xdr:row>61</xdr:row>
      <xdr:rowOff>120777</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57351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77216</xdr:rowOff>
    </xdr:from>
    <xdr:to>
      <xdr:col>107</xdr:col>
      <xdr:colOff>101600</xdr:colOff>
      <xdr:row>62</xdr:row>
      <xdr:rowOff>7366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120777</xdr:rowOff>
    </xdr:from>
    <xdr:to>
      <xdr:col>111</xdr:col>
      <xdr:colOff>177800</xdr:colOff>
      <xdr:row>61</xdr:row>
      <xdr:rowOff>128016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57922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83312</xdr:rowOff>
    </xdr:from>
    <xdr:to>
      <xdr:col>102</xdr:col>
      <xdr:colOff>165100</xdr:colOff>
      <xdr:row>62</xdr:row>
      <xdr:rowOff>13462</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5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128016</xdr:rowOff>
    </xdr:from>
    <xdr:to>
      <xdr:col>107</xdr:col>
      <xdr:colOff>50800</xdr:colOff>
      <xdr:row>61</xdr:row>
      <xdr:rowOff>134112</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58646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89980</xdr:rowOff>
    </xdr:from>
    <xdr:to>
      <xdr:col>98</xdr:col>
      <xdr:colOff>38100</xdr:colOff>
      <xdr:row>62</xdr:row>
      <xdr:rowOff>20130</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5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134112</xdr:rowOff>
    </xdr:from>
    <xdr:to>
      <xdr:col>102</xdr:col>
      <xdr:colOff>114300</xdr:colOff>
      <xdr:row>61</xdr:row>
      <xdr:rowOff>140780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59256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16654</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3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23893</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29989</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31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36657</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32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16692</xdr:rowOff>
    </xdr:from>
    <xdr:to>
      <xdr:col>81</xdr:col>
      <xdr:colOff>101600</xdr:colOff>
      <xdr:row>86</xdr:row>
      <xdr:rowOff>118292</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67492</xdr:rowOff>
    </xdr:from>
    <xdr:to>
      <xdr:col>85</xdr:col>
      <xdr:colOff>127000</xdr:colOff>
      <xdr:row>86</xdr:row>
      <xdr:rowOff>168729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4812192"/>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78739</xdr:rowOff>
    </xdr:from>
    <xdr:to>
      <xdr:col>76</xdr:col>
      <xdr:colOff>165100</xdr:colOff>
      <xdr:row>86</xdr:row>
      <xdr:rowOff>8889</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129539</xdr:rowOff>
    </xdr:from>
    <xdr:to>
      <xdr:col>81</xdr:col>
      <xdr:colOff>50800</xdr:colOff>
      <xdr:row>86</xdr:row>
      <xdr:rowOff>67492</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4702789"/>
          <a:ext cx="8890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140788</xdr:rowOff>
    </xdr:from>
    <xdr:to>
      <xdr:col>72</xdr:col>
      <xdr:colOff>38100</xdr:colOff>
      <xdr:row>85</xdr:row>
      <xdr:rowOff>70938</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20138</xdr:rowOff>
    </xdr:from>
    <xdr:to>
      <xdr:col>76</xdr:col>
      <xdr:colOff>114300</xdr:colOff>
      <xdr:row>85</xdr:row>
      <xdr:rowOff>129539</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459338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31387</xdr:rowOff>
    </xdr:from>
    <xdr:to>
      <xdr:col>67</xdr:col>
      <xdr:colOff>101600</xdr:colOff>
      <xdr:row>84</xdr:row>
      <xdr:rowOff>132987</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82187</xdr:rowOff>
    </xdr:from>
    <xdr:to>
      <xdr:col>71</xdr:col>
      <xdr:colOff>177800</xdr:colOff>
      <xdr:row>85</xdr:row>
      <xdr:rowOff>20138</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448398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109419</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62065</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124114</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152400</xdr:rowOff>
    </xdr:from>
    <xdr:to>
      <xdr:col>102</xdr:col>
      <xdr:colOff>165100</xdr:colOff>
      <xdr:row>85</xdr:row>
      <xdr:rowOff>82550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31750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9545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152400</xdr:rowOff>
    </xdr:from>
    <xdr:to>
      <xdr:col>98</xdr:col>
      <xdr:colOff>38100</xdr:colOff>
      <xdr:row>85</xdr:row>
      <xdr:rowOff>82550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31750</xdr:rowOff>
    </xdr:from>
    <xdr:to>
      <xdr:col>102</xdr:col>
      <xdr:colOff>114300</xdr:colOff>
      <xdr:row>85</xdr:row>
      <xdr:rowOff>31750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656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73677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73677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27305</xdr:rowOff>
    </xdr:from>
    <xdr:to>
      <xdr:col>81</xdr:col>
      <xdr:colOff>101600</xdr:colOff>
      <xdr:row>106</xdr:row>
      <xdr:rowOff>128905</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78105</xdr:rowOff>
    </xdr:from>
    <xdr:to>
      <xdr:col>85</xdr:col>
      <xdr:colOff>127000</xdr:colOff>
      <xdr:row>106</xdr:row>
      <xdr:rowOff>121920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5481300" y="182518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154939</xdr:rowOff>
    </xdr:from>
    <xdr:to>
      <xdr:col>76</xdr:col>
      <xdr:colOff>165100</xdr:colOff>
      <xdr:row>106</xdr:row>
      <xdr:rowOff>85089</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34289</xdr:rowOff>
    </xdr:from>
    <xdr:to>
      <xdr:col>81</xdr:col>
      <xdr:colOff>50800</xdr:colOff>
      <xdr:row>106</xdr:row>
      <xdr:rowOff>78105</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4592300" y="182079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101600</xdr:rowOff>
    </xdr:from>
    <xdr:to>
      <xdr:col>72</xdr:col>
      <xdr:colOff>38100</xdr:colOff>
      <xdr:row>106</xdr:row>
      <xdr:rowOff>31750</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152400</xdr:rowOff>
    </xdr:from>
    <xdr:to>
      <xdr:col>76</xdr:col>
      <xdr:colOff>114300</xdr:colOff>
      <xdr:row>106</xdr:row>
      <xdr:rowOff>34289</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3703300" y="181546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46355</xdr:rowOff>
    </xdr:from>
    <xdr:to>
      <xdr:col>67</xdr:col>
      <xdr:colOff>101600</xdr:colOff>
      <xdr:row>105</xdr:row>
      <xdr:rowOff>147955</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97155</xdr:rowOff>
    </xdr:from>
    <xdr:to>
      <xdr:col>71</xdr:col>
      <xdr:colOff>177800</xdr:colOff>
      <xdr:row>105</xdr:row>
      <xdr:rowOff>152400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814300" y="180994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120032</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76216</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22877</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139082</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156845</xdr:rowOff>
    </xdr:from>
    <xdr:to>
      <xdr:col>116</xdr:col>
      <xdr:colOff>114300</xdr:colOff>
      <xdr:row>106</xdr:row>
      <xdr:rowOff>86995</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8272</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164464</xdr:rowOff>
    </xdr:from>
    <xdr:to>
      <xdr:col>112</xdr:col>
      <xdr:colOff>38100</xdr:colOff>
      <xdr:row>106</xdr:row>
      <xdr:rowOff>94614</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36195</xdr:rowOff>
    </xdr:from>
    <xdr:to>
      <xdr:col>116</xdr:col>
      <xdr:colOff>63500</xdr:colOff>
      <xdr:row>106</xdr:row>
      <xdr:rowOff>43814</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1323300" y="1820989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43814</xdr:rowOff>
    </xdr:from>
    <xdr:to>
      <xdr:col>111</xdr:col>
      <xdr:colOff>177800</xdr:colOff>
      <xdr:row>106</xdr:row>
      <xdr:rowOff>49530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20434300" y="182175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4445</xdr:rowOff>
    </xdr:from>
    <xdr:to>
      <xdr:col>102</xdr:col>
      <xdr:colOff>165100</xdr:colOff>
      <xdr:row>106</xdr:row>
      <xdr:rowOff>106045</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55245</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19545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12064</xdr:rowOff>
    </xdr:from>
    <xdr:to>
      <xdr:col>98</xdr:col>
      <xdr:colOff>38100</xdr:colOff>
      <xdr:row>106</xdr:row>
      <xdr:rowOff>113664</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55245</xdr:rowOff>
    </xdr:from>
    <xdr:to>
      <xdr:col>102</xdr:col>
      <xdr:colOff>114300</xdr:colOff>
      <xdr:row>106</xdr:row>
      <xdr:rowOff>62864</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flipV="1">
          <a:off x="18656300" y="182289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111141</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79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116857</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122572</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130191</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当市は面積が広く、人口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道路延長が比較的長いことから、老朽化した道路の更新整備が必要となるも、十分に実施できていない状況となっており、減価償却率が高い数値となっている。道路以外にも老朽化が進んでいる公共施設が多いことから、類似団体と比較すると有形固定資産減価償却率が高くなっており、今後の施設の在り方も含め、総合的に判断していく時期となっており、長期的な視点を持った施設運営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26,872
26,343
565.15
20,478,268
19,697,952
671,763
10,371,442
14,718,987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90170</xdr:rowOff>
    </xdr:from>
    <xdr:to>
      <xdr:col>50</xdr:col>
      <xdr:colOff>165100</xdr:colOff>
      <xdr:row>41</xdr:row>
      <xdr:rowOff>20320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140970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99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140970</xdr:rowOff>
    </xdr:from>
    <xdr:to>
      <xdr:col>50</xdr:col>
      <xdr:colOff>114300</xdr:colOff>
      <xdr:row>40</xdr:row>
      <xdr:rowOff>144780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99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144780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97790</xdr:rowOff>
    </xdr:from>
    <xdr:to>
      <xdr:col>36</xdr:col>
      <xdr:colOff>165100</xdr:colOff>
      <xdr:row>41</xdr:row>
      <xdr:rowOff>27940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148590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00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11447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146702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61</xdr:row>
      <xdr:rowOff>47625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4432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67310</xdr:rowOff>
    </xdr:from>
    <xdr:to>
      <xdr:col>15</xdr:col>
      <xdr:colOff>101600</xdr:colOff>
      <xdr:row>60</xdr:row>
      <xdr:rowOff>168910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118110</xdr:rowOff>
    </xdr:from>
    <xdr:to>
      <xdr:col>19</xdr:col>
      <xdr:colOff>177800</xdr:colOff>
      <xdr:row>60</xdr:row>
      <xdr:rowOff>156210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405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118110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36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160655</xdr:rowOff>
    </xdr:from>
    <xdr:to>
      <xdr:col>6</xdr:col>
      <xdr:colOff>38100</xdr:colOff>
      <xdr:row>60</xdr:row>
      <xdr:rowOff>90805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40005</xdr:rowOff>
    </xdr:from>
    <xdr:to>
      <xdr:col>10</xdr:col>
      <xdr:colOff>114300</xdr:colOff>
      <xdr:row>60</xdr:row>
      <xdr:rowOff>80010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3270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26687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121937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81932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46736</xdr:rowOff>
    </xdr:from>
    <xdr:to>
      <xdr:col>55</xdr:col>
      <xdr:colOff>50800</xdr:colOff>
      <xdr:row>63</xdr:row>
      <xdr:rowOff>148336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69613</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6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49022</xdr:rowOff>
    </xdr:from>
    <xdr:to>
      <xdr:col>50</xdr:col>
      <xdr:colOff>165100</xdr:colOff>
      <xdr:row>63</xdr:row>
      <xdr:rowOff>150622</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97536</xdr:rowOff>
    </xdr:from>
    <xdr:to>
      <xdr:col>55</xdr:col>
      <xdr:colOff>0</xdr:colOff>
      <xdr:row>63</xdr:row>
      <xdr:rowOff>99822</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8988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53594</xdr:rowOff>
    </xdr:from>
    <xdr:to>
      <xdr:col>46</xdr:col>
      <xdr:colOff>38100</xdr:colOff>
      <xdr:row>63</xdr:row>
      <xdr:rowOff>155194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99822</xdr:rowOff>
    </xdr:from>
    <xdr:to>
      <xdr:col>50</xdr:col>
      <xdr:colOff>114300</xdr:colOff>
      <xdr:row>63</xdr:row>
      <xdr:rowOff>104394</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901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55499</xdr:rowOff>
    </xdr:from>
    <xdr:to>
      <xdr:col>41</xdr:col>
      <xdr:colOff>101600</xdr:colOff>
      <xdr:row>63</xdr:row>
      <xdr:rowOff>157099</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104394</xdr:rowOff>
    </xdr:from>
    <xdr:to>
      <xdr:col>45</xdr:col>
      <xdr:colOff>177800</xdr:colOff>
      <xdr:row>63</xdr:row>
      <xdr:rowOff>106299</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9057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57785</xdr:rowOff>
    </xdr:from>
    <xdr:to>
      <xdr:col>36</xdr:col>
      <xdr:colOff>165100</xdr:colOff>
      <xdr:row>63</xdr:row>
      <xdr:rowOff>159385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106299</xdr:rowOff>
    </xdr:from>
    <xdr:to>
      <xdr:col>41</xdr:col>
      <xdr:colOff>50800</xdr:colOff>
      <xdr:row>63</xdr:row>
      <xdr:rowOff>108585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9076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167149</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62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271</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63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2176</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6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4462</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63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123371</xdr:rowOff>
    </xdr:from>
    <xdr:to>
      <xdr:col>24</xdr:col>
      <xdr:colOff>114300</xdr:colOff>
      <xdr:row>107</xdr:row>
      <xdr:rowOff>53521</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4584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101798</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F00-000042010000}"/>
            </a:ext>
          </a:extLst>
        </xdr:cNvPr>
        <xdr:cNvSpPr txBox="1"/>
      </xdr:nvSpPr>
      <xdr:spPr>
        <a:xfrm>
          <a:off x="4673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87449</xdr:rowOff>
    </xdr:from>
    <xdr:to>
      <xdr:col>20</xdr:col>
      <xdr:colOff>38100</xdr:colOff>
      <xdr:row>107</xdr:row>
      <xdr:rowOff>17599</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3746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138249</xdr:rowOff>
    </xdr:from>
    <xdr:to>
      <xdr:col>24</xdr:col>
      <xdr:colOff>63500</xdr:colOff>
      <xdr:row>107</xdr:row>
      <xdr:rowOff>2721</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3797300" y="183119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102326</xdr:rowOff>
    </xdr:from>
    <xdr:to>
      <xdr:col>19</xdr:col>
      <xdr:colOff>177800</xdr:colOff>
      <xdr:row>106</xdr:row>
      <xdr:rowOff>138249</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908300" y="1827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xdr:rowOff>
    </xdr:from>
    <xdr:to>
      <xdr:col>10</xdr:col>
      <xdr:colOff>165100</xdr:colOff>
      <xdr:row>106</xdr:row>
      <xdr:rowOff>117202</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968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66402</xdr:rowOff>
    </xdr:from>
    <xdr:to>
      <xdr:col>15</xdr:col>
      <xdr:colOff>50800</xdr:colOff>
      <xdr:row>106</xdr:row>
      <xdr:rowOff>102326</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019300" y="1824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151130</xdr:rowOff>
    </xdr:from>
    <xdr:to>
      <xdr:col>6</xdr:col>
      <xdr:colOff>38100</xdr:colOff>
      <xdr:row>106</xdr:row>
      <xdr:rowOff>81280</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07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30480</xdr:rowOff>
    </xdr:from>
    <xdr:to>
      <xdr:col>10</xdr:col>
      <xdr:colOff>114300</xdr:colOff>
      <xdr:row>106</xdr:row>
      <xdr:rowOff>66402</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130300" y="182041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F00-00004C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F00-00004D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F00-00004E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8726</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F00-00004F010000}"/>
            </a:ext>
          </a:extLst>
        </xdr:cNvPr>
        <xdr:cNvSpPr txBox="1"/>
      </xdr:nvSpPr>
      <xdr:spPr>
        <a:xfrm>
          <a:off x="3582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F00-000050010000}"/>
            </a:ext>
          </a:extLst>
        </xdr:cNvPr>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108329</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F00-000051010000}"/>
            </a:ext>
          </a:extLst>
        </xdr:cNvPr>
        <xdr:cNvSpPr txBox="1"/>
      </xdr:nvSpPr>
      <xdr:spPr>
        <a:xfrm>
          <a:off x="1816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72407</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F00-000052010000}"/>
            </a:ext>
          </a:extLst>
        </xdr:cNvPr>
        <xdr:cNvSpPr txBox="1"/>
      </xdr:nvSpPr>
      <xdr:spPr>
        <a:xfrm>
          <a:off x="927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F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F00-00006B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F00-00006D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F00-00006F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92075</xdr:rowOff>
    </xdr:from>
    <xdr:to>
      <xdr:col>55</xdr:col>
      <xdr:colOff>50800</xdr:colOff>
      <xdr:row>107</xdr:row>
      <xdr:rowOff>22225</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04267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70502</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F00-00007B010000}"/>
            </a:ext>
          </a:extLst>
        </xdr:cNvPr>
        <xdr:cNvSpPr txBox="1"/>
      </xdr:nvSpPr>
      <xdr:spPr>
        <a:xfrm>
          <a:off x="105156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95886</xdr:rowOff>
    </xdr:from>
    <xdr:to>
      <xdr:col>50</xdr:col>
      <xdr:colOff>165100</xdr:colOff>
      <xdr:row>107</xdr:row>
      <xdr:rowOff>26036</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9588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142875</xdr:rowOff>
    </xdr:from>
    <xdr:to>
      <xdr:col>55</xdr:col>
      <xdr:colOff>0</xdr:colOff>
      <xdr:row>106</xdr:row>
      <xdr:rowOff>146686</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9639300" y="183165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8699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146686</xdr:rowOff>
    </xdr:from>
    <xdr:to>
      <xdr:col>50</xdr:col>
      <xdr:colOff>114300</xdr:colOff>
      <xdr:row>106</xdr:row>
      <xdr:rowOff>152400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8750300" y="183203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105411</xdr:rowOff>
    </xdr:from>
    <xdr:to>
      <xdr:col>41</xdr:col>
      <xdr:colOff>101600</xdr:colOff>
      <xdr:row>107</xdr:row>
      <xdr:rowOff>35561</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781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152400</xdr:rowOff>
    </xdr:from>
    <xdr:to>
      <xdr:col>45</xdr:col>
      <xdr:colOff>177800</xdr:colOff>
      <xdr:row>106</xdr:row>
      <xdr:rowOff>156211</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7861300" y="18326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111125</xdr:rowOff>
    </xdr:from>
    <xdr:to>
      <xdr:col>36</xdr:col>
      <xdr:colOff>165100</xdr:colOff>
      <xdr:row>107</xdr:row>
      <xdr:rowOff>41275</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6921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156211</xdr:rowOff>
    </xdr:from>
    <xdr:to>
      <xdr:col>41</xdr:col>
      <xdr:colOff>50800</xdr:colOff>
      <xdr:row>106</xdr:row>
      <xdr:rowOff>161925</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6972300" y="183299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388" name="n_1aveValue【市民会館】&#10;一人当たり面積">
          <a:extLst>
            <a:ext uri="{FF2B5EF4-FFF2-40B4-BE49-F238E27FC236}">
              <a16:creationId xmlns:a16="http://schemas.microsoft.com/office/drawing/2014/main" id="{00000000-0008-0000-0F00-000084010000}"/>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389" name="n_2aveValue【市民会館】&#10;一人当たり面積">
          <a:extLst>
            <a:ext uri="{FF2B5EF4-FFF2-40B4-BE49-F238E27FC236}">
              <a16:creationId xmlns:a16="http://schemas.microsoft.com/office/drawing/2014/main" id="{00000000-0008-0000-0F00-000085010000}"/>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a:extLst>
            <a:ext uri="{FF2B5EF4-FFF2-40B4-BE49-F238E27FC236}">
              <a16:creationId xmlns:a16="http://schemas.microsoft.com/office/drawing/2014/main" id="{00000000-0008-0000-0F00-000086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a:extLst>
            <a:ext uri="{FF2B5EF4-FFF2-40B4-BE49-F238E27FC236}">
              <a16:creationId xmlns:a16="http://schemas.microsoft.com/office/drawing/2014/main" id="{00000000-0008-0000-0F00-000087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42563</xdr:rowOff>
    </xdr:from>
    <xdr:ext cx="469744" cy="259045"/>
    <xdr:sp macro="" textlink="">
      <xdr:nvSpPr>
        <xdr:cNvPr id="392" name="n_1mainValue【市民会館】&#10;一人当たり面積">
          <a:extLst>
            <a:ext uri="{FF2B5EF4-FFF2-40B4-BE49-F238E27FC236}">
              <a16:creationId xmlns:a16="http://schemas.microsoft.com/office/drawing/2014/main" id="{00000000-0008-0000-0F00-000088010000}"/>
            </a:ext>
          </a:extLst>
        </xdr:cNvPr>
        <xdr:cNvSpPr txBox="1"/>
      </xdr:nvSpPr>
      <xdr:spPr>
        <a:xfrm>
          <a:off x="93917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93" name="n_2mainValue【市民会館】&#10;一人当たり面積">
          <a:extLst>
            <a:ext uri="{FF2B5EF4-FFF2-40B4-BE49-F238E27FC236}">
              <a16:creationId xmlns:a16="http://schemas.microsoft.com/office/drawing/2014/main" id="{00000000-0008-0000-0F00-000089010000}"/>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26688</xdr:rowOff>
    </xdr:from>
    <xdr:ext cx="469744" cy="259045"/>
    <xdr:sp macro="" textlink="">
      <xdr:nvSpPr>
        <xdr:cNvPr id="394" name="n_3mainValue【市民会館】&#10;一人当たり面積">
          <a:extLst>
            <a:ext uri="{FF2B5EF4-FFF2-40B4-BE49-F238E27FC236}">
              <a16:creationId xmlns:a16="http://schemas.microsoft.com/office/drawing/2014/main" id="{00000000-0008-0000-0F00-00008A010000}"/>
            </a:ext>
          </a:extLst>
        </xdr:cNvPr>
        <xdr:cNvSpPr txBox="1"/>
      </xdr:nvSpPr>
      <xdr:spPr>
        <a:xfrm>
          <a:off x="7626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32402</xdr:rowOff>
    </xdr:from>
    <xdr:ext cx="469744" cy="259045"/>
    <xdr:sp macro="" textlink="">
      <xdr:nvSpPr>
        <xdr:cNvPr id="395" name="n_4mainValue【市民会館】&#10;一人当たり面積">
          <a:extLst>
            <a:ext uri="{FF2B5EF4-FFF2-40B4-BE49-F238E27FC236}">
              <a16:creationId xmlns:a16="http://schemas.microsoft.com/office/drawing/2014/main" id="{00000000-0008-0000-0F00-00008B010000}"/>
            </a:ext>
          </a:extLst>
        </xdr:cNvPr>
        <xdr:cNvSpPr txBox="1"/>
      </xdr:nvSpPr>
      <xdr:spPr>
        <a:xfrm>
          <a:off x="6737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00000000-0008-0000-0F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00000000-0008-0000-0F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a:extLst>
            <a:ext uri="{FF2B5EF4-FFF2-40B4-BE49-F238E27FC236}">
              <a16:creationId xmlns:a16="http://schemas.microsoft.com/office/drawing/2014/main" id="{00000000-0008-0000-0F00-0000A8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00000000-0008-0000-0F00-0000AA01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129903</xdr:rowOff>
    </xdr:from>
    <xdr:to>
      <xdr:col>85</xdr:col>
      <xdr:colOff>177800</xdr:colOff>
      <xdr:row>40</xdr:row>
      <xdr:rowOff>60053</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62687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108330</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00000000-0008-0000-0F00-0000B6010000}"/>
            </a:ext>
          </a:extLst>
        </xdr:cNvPr>
        <xdr:cNvSpPr txBox="1"/>
      </xdr:nvSpPr>
      <xdr:spPr>
        <a:xfrm>
          <a:off x="16357600"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85816</xdr:rowOff>
    </xdr:from>
    <xdr:to>
      <xdr:col>81</xdr:col>
      <xdr:colOff>101600</xdr:colOff>
      <xdr:row>40</xdr:row>
      <xdr:rowOff>15966</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5430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136616</xdr:rowOff>
    </xdr:from>
    <xdr:to>
      <xdr:col>85</xdr:col>
      <xdr:colOff>127000</xdr:colOff>
      <xdr:row>40</xdr:row>
      <xdr:rowOff>9253</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5481300" y="682316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41728</xdr:rowOff>
    </xdr:from>
    <xdr:to>
      <xdr:col>76</xdr:col>
      <xdr:colOff>165100</xdr:colOff>
      <xdr:row>39</xdr:row>
      <xdr:rowOff>143328</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4541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92528</xdr:rowOff>
    </xdr:from>
    <xdr:to>
      <xdr:col>81</xdr:col>
      <xdr:colOff>50800</xdr:colOff>
      <xdr:row>39</xdr:row>
      <xdr:rowOff>136616</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4592300" y="67790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169091</xdr:rowOff>
    </xdr:from>
    <xdr:to>
      <xdr:col>72</xdr:col>
      <xdr:colOff>38100</xdr:colOff>
      <xdr:row>39</xdr:row>
      <xdr:rowOff>99241</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3652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48441</xdr:rowOff>
    </xdr:from>
    <xdr:to>
      <xdr:col>76</xdr:col>
      <xdr:colOff>114300</xdr:colOff>
      <xdr:row>39</xdr:row>
      <xdr:rowOff>92528</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3703300" y="673499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22134</xdr:rowOff>
    </xdr:from>
    <xdr:to>
      <xdr:col>67</xdr:col>
      <xdr:colOff>101600</xdr:colOff>
      <xdr:row>39</xdr:row>
      <xdr:rowOff>123734</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2763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48441</xdr:rowOff>
    </xdr:from>
    <xdr:to>
      <xdr:col>71</xdr:col>
      <xdr:colOff>177800</xdr:colOff>
      <xdr:row>39</xdr:row>
      <xdr:rowOff>72934</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2814300" y="67349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7093</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5266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134455</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4389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90368</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3500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114861</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2611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00000000-0008-0000-0F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a:extLst>
            <a:ext uri="{FF2B5EF4-FFF2-40B4-BE49-F238E27FC236}">
              <a16:creationId xmlns:a16="http://schemas.microsoft.com/office/drawing/2014/main" id="{00000000-0008-0000-0F00-0000DD01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00000000-0008-0000-0F00-0000DF01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00000000-0008-0000-0F00-0000E101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2110700" y="70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108796</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00000000-0008-0000-0F00-0000ED010000}"/>
            </a:ext>
          </a:extLst>
        </xdr:cNvPr>
        <xdr:cNvSpPr txBox="1"/>
      </xdr:nvSpPr>
      <xdr:spPr>
        <a:xfrm>
          <a:off x="22199600" y="69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23251</xdr:rowOff>
    </xdr:from>
    <xdr:to>
      <xdr:col>112</xdr:col>
      <xdr:colOff>38100</xdr:colOff>
      <xdr:row>41</xdr:row>
      <xdr:rowOff>124851</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1272500" y="70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73219</xdr:rowOff>
    </xdr:from>
    <xdr:to>
      <xdr:col>116</xdr:col>
      <xdr:colOff>63500</xdr:colOff>
      <xdr:row>41</xdr:row>
      <xdr:rowOff>74051</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1323300" y="7102669"/>
          <a:ext cx="8382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24157</xdr:rowOff>
    </xdr:from>
    <xdr:to>
      <xdr:col>107</xdr:col>
      <xdr:colOff>101600</xdr:colOff>
      <xdr:row>41</xdr:row>
      <xdr:rowOff>125757</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0383500" y="70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74051</xdr:rowOff>
    </xdr:from>
    <xdr:to>
      <xdr:col>111</xdr:col>
      <xdr:colOff>177800</xdr:colOff>
      <xdr:row>41</xdr:row>
      <xdr:rowOff>74957</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20434300" y="7103501"/>
          <a:ext cx="8890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24938</xdr:rowOff>
    </xdr:from>
    <xdr:to>
      <xdr:col>102</xdr:col>
      <xdr:colOff>165100</xdr:colOff>
      <xdr:row>41</xdr:row>
      <xdr:rowOff>126538</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9494500" y="70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74957</xdr:rowOff>
    </xdr:from>
    <xdr:to>
      <xdr:col>107</xdr:col>
      <xdr:colOff>50800</xdr:colOff>
      <xdr:row>41</xdr:row>
      <xdr:rowOff>75738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9545300" y="7104407"/>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14107</xdr:rowOff>
    </xdr:from>
    <xdr:to>
      <xdr:col>98</xdr:col>
      <xdr:colOff>38100</xdr:colOff>
      <xdr:row>41</xdr:row>
      <xdr:rowOff>115707</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8605500" y="70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64907</xdr:rowOff>
    </xdr:from>
    <xdr:to>
      <xdr:col>102</xdr:col>
      <xdr:colOff>114300</xdr:colOff>
      <xdr:row>41</xdr:row>
      <xdr:rowOff>75738</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656300" y="7094357"/>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115978</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1043411" y="71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116884</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0167111" y="71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117665</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9278111" y="71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106834</xdr:rowOff>
    </xdr:from>
    <xdr:ext cx="534377" cy="259045"/>
    <xdr:sp macro="" textlink="">
      <xdr:nvSpPr>
        <xdr:cNvPr id="509" name="n_4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8389111" y="713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00000000-0008-0000-0F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a:extLst>
            <a:ext uri="{FF2B5EF4-FFF2-40B4-BE49-F238E27FC236}">
              <a16:creationId xmlns:a16="http://schemas.microsoft.com/office/drawing/2014/main" id="{00000000-0008-0000-0F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00000000-0008-0000-0F00-00001A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00000000-0008-0000-0F00-00001C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00000000-0008-0000-0F00-000028020000}"/>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00000000-0008-0000-0F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00000000-0008-0000-0F00-000051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00000000-0008-0000-0F00-000053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0000000-0008-0000-0F00-000055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F00-000061020000}"/>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1323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125730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0434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129540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8656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1" name="n_4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624" name="n_3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625" name="n_4mainValue【保健センター・保健所】&#10;一人当たり面積">
          <a:extLst>
            <a:ext uri="{FF2B5EF4-FFF2-40B4-BE49-F238E27FC236}">
              <a16:creationId xmlns:a16="http://schemas.microsoft.com/office/drawing/2014/main" id="{00000000-0008-0000-0F00-000071020000}"/>
            </a:ext>
          </a:extLst>
        </xdr:cNvPr>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F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00000000-0008-0000-0F00-00008A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a:extLst>
            <a:ext uri="{FF2B5EF4-FFF2-40B4-BE49-F238E27FC236}">
              <a16:creationId xmlns:a16="http://schemas.microsoft.com/office/drawing/2014/main" id="{00000000-0008-0000-0F00-00008C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F00-00008E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123189</xdr:rowOff>
    </xdr:from>
    <xdr:to>
      <xdr:col>85</xdr:col>
      <xdr:colOff>177800</xdr:colOff>
      <xdr:row>83</xdr:row>
      <xdr:rowOff>53339</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6268700" y="141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101616</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00000000-0008-0000-0F00-00009A020000}"/>
            </a:ext>
          </a:extLst>
        </xdr:cNvPr>
        <xdr:cNvSpPr txBox="1"/>
      </xdr:nvSpPr>
      <xdr:spPr>
        <a:xfrm>
          <a:off x="16357600"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109220</xdr:rowOff>
    </xdr:from>
    <xdr:to>
      <xdr:col>81</xdr:col>
      <xdr:colOff>101600</xdr:colOff>
      <xdr:row>83</xdr:row>
      <xdr:rowOff>39370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543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160020</xdr:rowOff>
    </xdr:from>
    <xdr:to>
      <xdr:col>85</xdr:col>
      <xdr:colOff>127000</xdr:colOff>
      <xdr:row>83</xdr:row>
      <xdr:rowOff>2539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5481300" y="14218920"/>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4541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160020</xdr:rowOff>
    </xdr:from>
    <xdr:to>
      <xdr:col>81</xdr:col>
      <xdr:colOff>50800</xdr:colOff>
      <xdr:row>82</xdr:row>
      <xdr:rowOff>160020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4592300" y="1421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96520</xdr:rowOff>
    </xdr:from>
    <xdr:to>
      <xdr:col>72</xdr:col>
      <xdr:colOff>38100</xdr:colOff>
      <xdr:row>83</xdr:row>
      <xdr:rowOff>26670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3652500" y="141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147320</xdr:rowOff>
    </xdr:from>
    <xdr:to>
      <xdr:col>76</xdr:col>
      <xdr:colOff>114300</xdr:colOff>
      <xdr:row>82</xdr:row>
      <xdr:rowOff>160020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3703300" y="142062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77470</xdr:rowOff>
    </xdr:from>
    <xdr:to>
      <xdr:col>67</xdr:col>
      <xdr:colOff>101600</xdr:colOff>
      <xdr:row>83</xdr:row>
      <xdr:rowOff>7620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2763500" y="141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128270</xdr:rowOff>
    </xdr:from>
    <xdr:to>
      <xdr:col>71</xdr:col>
      <xdr:colOff>177800</xdr:colOff>
      <xdr:row>82</xdr:row>
      <xdr:rowOff>147320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814300" y="14187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F00-0000A3020000}"/>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F00-0000A4020000}"/>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F00-0000A5020000}"/>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78" name="n_4aveValue【消防施設】&#10;有形固定資産減価償却率">
          <a:extLst>
            <a:ext uri="{FF2B5EF4-FFF2-40B4-BE49-F238E27FC236}">
              <a16:creationId xmlns:a16="http://schemas.microsoft.com/office/drawing/2014/main" id="{00000000-0008-0000-0F00-0000A6020000}"/>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30497</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F00-0000A7020000}"/>
            </a:ext>
          </a:extLst>
        </xdr:cNvPr>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F00-0000A8020000}"/>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17797</xdr:rowOff>
    </xdr:from>
    <xdr:ext cx="405111" cy="259045"/>
    <xdr:sp macro="" textlink="">
      <xdr:nvSpPr>
        <xdr:cNvPr id="681" name="n_3mainValue【消防施設】&#10;有形固定資産減価償却率">
          <a:extLst>
            <a:ext uri="{FF2B5EF4-FFF2-40B4-BE49-F238E27FC236}">
              <a16:creationId xmlns:a16="http://schemas.microsoft.com/office/drawing/2014/main" id="{00000000-0008-0000-0F00-0000A9020000}"/>
            </a:ext>
          </a:extLst>
        </xdr:cNvPr>
        <xdr:cNvSpPr txBox="1"/>
      </xdr:nvSpPr>
      <xdr:spPr>
        <a:xfrm>
          <a:off x="13500744" y="1424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170197</xdr:rowOff>
    </xdr:from>
    <xdr:ext cx="405111" cy="259045"/>
    <xdr:sp macro="" textlink="">
      <xdr:nvSpPr>
        <xdr:cNvPr id="682" name="n_4mainValue【消防施設】&#10;有形固定資産減価償却率">
          <a:extLst>
            <a:ext uri="{FF2B5EF4-FFF2-40B4-BE49-F238E27FC236}">
              <a16:creationId xmlns:a16="http://schemas.microsoft.com/office/drawing/2014/main" id="{00000000-0008-0000-0F00-0000AA020000}"/>
            </a:ext>
          </a:extLst>
        </xdr:cNvPr>
        <xdr:cNvSpPr txBox="1"/>
      </xdr:nvSpPr>
      <xdr:spPr>
        <a:xfrm>
          <a:off x="12611744" y="1422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F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F00-0000C302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a:extLst>
            <a:ext uri="{FF2B5EF4-FFF2-40B4-BE49-F238E27FC236}">
              <a16:creationId xmlns:a16="http://schemas.microsoft.com/office/drawing/2014/main" id="{00000000-0008-0000-0F00-0000C502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F00-0000C702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63131</xdr:rowOff>
    </xdr:from>
    <xdr:to>
      <xdr:col>116</xdr:col>
      <xdr:colOff>114300</xdr:colOff>
      <xdr:row>86</xdr:row>
      <xdr:rowOff>164731</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2110700" y="148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F00-0000D3020000}"/>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63131</xdr:rowOff>
    </xdr:from>
    <xdr:to>
      <xdr:col>112</xdr:col>
      <xdr:colOff>38100</xdr:colOff>
      <xdr:row>86</xdr:row>
      <xdr:rowOff>164731</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1272500" y="148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113931</xdr:rowOff>
    </xdr:from>
    <xdr:to>
      <xdr:col>116</xdr:col>
      <xdr:colOff>63500</xdr:colOff>
      <xdr:row>86</xdr:row>
      <xdr:rowOff>113931</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21323300" y="14858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63134</xdr:rowOff>
    </xdr:from>
    <xdr:to>
      <xdr:col>107</xdr:col>
      <xdr:colOff>101600</xdr:colOff>
      <xdr:row>86</xdr:row>
      <xdr:rowOff>164734</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0383500" y="148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113931</xdr:rowOff>
    </xdr:from>
    <xdr:to>
      <xdr:col>111</xdr:col>
      <xdr:colOff>177800</xdr:colOff>
      <xdr:row>86</xdr:row>
      <xdr:rowOff>113934</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0434300" y="14858631"/>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63142</xdr:rowOff>
    </xdr:from>
    <xdr:to>
      <xdr:col>102</xdr:col>
      <xdr:colOff>165100</xdr:colOff>
      <xdr:row>86</xdr:row>
      <xdr:rowOff>164742</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9494500" y="14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113934</xdr:rowOff>
    </xdr:from>
    <xdr:to>
      <xdr:col>107</xdr:col>
      <xdr:colOff>50800</xdr:colOff>
      <xdr:row>86</xdr:row>
      <xdr:rowOff>113942</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19545300" y="1485863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63145</xdr:rowOff>
    </xdr:from>
    <xdr:to>
      <xdr:col>98</xdr:col>
      <xdr:colOff>38100</xdr:colOff>
      <xdr:row>86</xdr:row>
      <xdr:rowOff>164745</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8605500" y="148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113942</xdr:rowOff>
    </xdr:from>
    <xdr:to>
      <xdr:col>102</xdr:col>
      <xdr:colOff>114300</xdr:colOff>
      <xdr:row>86</xdr:row>
      <xdr:rowOff>113945</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8656300" y="1485864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a:extLst>
            <a:ext uri="{FF2B5EF4-FFF2-40B4-BE49-F238E27FC236}">
              <a16:creationId xmlns:a16="http://schemas.microsoft.com/office/drawing/2014/main" id="{00000000-0008-0000-0F00-0000DC02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a:extLst>
            <a:ext uri="{FF2B5EF4-FFF2-40B4-BE49-F238E27FC236}">
              <a16:creationId xmlns:a16="http://schemas.microsoft.com/office/drawing/2014/main" id="{00000000-0008-0000-0F00-0000DD02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a:extLst>
            <a:ext uri="{FF2B5EF4-FFF2-40B4-BE49-F238E27FC236}">
              <a16:creationId xmlns:a16="http://schemas.microsoft.com/office/drawing/2014/main" id="{00000000-0008-0000-0F00-0000DE02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a:extLst>
            <a:ext uri="{FF2B5EF4-FFF2-40B4-BE49-F238E27FC236}">
              <a16:creationId xmlns:a16="http://schemas.microsoft.com/office/drawing/2014/main" id="{00000000-0008-0000-0F00-0000DF02000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155858</xdr:rowOff>
    </xdr:from>
    <xdr:ext cx="469744" cy="259045"/>
    <xdr:sp macro="" textlink="">
      <xdr:nvSpPr>
        <xdr:cNvPr id="736" name="n_1mainValue【消防施設】&#10;一人当たり面積">
          <a:extLst>
            <a:ext uri="{FF2B5EF4-FFF2-40B4-BE49-F238E27FC236}">
              <a16:creationId xmlns:a16="http://schemas.microsoft.com/office/drawing/2014/main" id="{00000000-0008-0000-0F00-0000E0020000}"/>
            </a:ext>
          </a:extLst>
        </xdr:cNvPr>
        <xdr:cNvSpPr txBox="1"/>
      </xdr:nvSpPr>
      <xdr:spPr>
        <a:xfrm>
          <a:off x="21075727" y="1490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155861</xdr:rowOff>
    </xdr:from>
    <xdr:ext cx="469744" cy="259045"/>
    <xdr:sp macro="" textlink="">
      <xdr:nvSpPr>
        <xdr:cNvPr id="737" name="n_2mainValue【消防施設】&#10;一人当たり面積">
          <a:extLst>
            <a:ext uri="{FF2B5EF4-FFF2-40B4-BE49-F238E27FC236}">
              <a16:creationId xmlns:a16="http://schemas.microsoft.com/office/drawing/2014/main" id="{00000000-0008-0000-0F00-0000E1020000}"/>
            </a:ext>
          </a:extLst>
        </xdr:cNvPr>
        <xdr:cNvSpPr txBox="1"/>
      </xdr:nvSpPr>
      <xdr:spPr>
        <a:xfrm>
          <a:off x="20199427" y="149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155869</xdr:rowOff>
    </xdr:from>
    <xdr:ext cx="469744" cy="259045"/>
    <xdr:sp macro="" textlink="">
      <xdr:nvSpPr>
        <xdr:cNvPr id="738" name="n_3mainValue【消防施設】&#10;一人当たり面積">
          <a:extLst>
            <a:ext uri="{FF2B5EF4-FFF2-40B4-BE49-F238E27FC236}">
              <a16:creationId xmlns:a16="http://schemas.microsoft.com/office/drawing/2014/main" id="{00000000-0008-0000-0F00-0000E2020000}"/>
            </a:ext>
          </a:extLst>
        </xdr:cNvPr>
        <xdr:cNvSpPr txBox="1"/>
      </xdr:nvSpPr>
      <xdr:spPr>
        <a:xfrm>
          <a:off x="19310427" y="149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155872</xdr:rowOff>
    </xdr:from>
    <xdr:ext cx="469744" cy="259045"/>
    <xdr:sp macro="" textlink="">
      <xdr:nvSpPr>
        <xdr:cNvPr id="739" name="n_4mainValue【消防施設】&#10;一人当たり面積">
          <a:extLst>
            <a:ext uri="{FF2B5EF4-FFF2-40B4-BE49-F238E27FC236}">
              <a16:creationId xmlns:a16="http://schemas.microsoft.com/office/drawing/2014/main" id="{00000000-0008-0000-0F00-0000E3020000}"/>
            </a:ext>
          </a:extLst>
        </xdr:cNvPr>
        <xdr:cNvSpPr txBox="1"/>
      </xdr:nvSpPr>
      <xdr:spPr>
        <a:xfrm>
          <a:off x="18421427" y="1490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F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00000000-0008-0000-0F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a:extLst>
            <a:ext uri="{FF2B5EF4-FFF2-40B4-BE49-F238E27FC236}">
              <a16:creationId xmlns:a16="http://schemas.microsoft.com/office/drawing/2014/main" id="{00000000-0008-0000-0F00-000000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F00-00000203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49893</xdr:rowOff>
    </xdr:from>
    <xdr:to>
      <xdr:col>85</xdr:col>
      <xdr:colOff>177800</xdr:colOff>
      <xdr:row>107</xdr:row>
      <xdr:rowOff>151493</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6268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28320</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F00-00000E030000}"/>
            </a:ext>
          </a:extLst>
        </xdr:cNvPr>
        <xdr:cNvSpPr txBox="1"/>
      </xdr:nvSpPr>
      <xdr:spPr>
        <a:xfrm>
          <a:off x="16357600"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xdr:rowOff>
    </xdr:from>
    <xdr:to>
      <xdr:col>81</xdr:col>
      <xdr:colOff>101600</xdr:colOff>
      <xdr:row>107</xdr:row>
      <xdr:rowOff>117202</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5430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66402</xdr:rowOff>
    </xdr:from>
    <xdr:to>
      <xdr:col>85</xdr:col>
      <xdr:colOff>127000</xdr:colOff>
      <xdr:row>107</xdr:row>
      <xdr:rowOff>100693</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5481300" y="184115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154395</xdr:rowOff>
    </xdr:from>
    <xdr:to>
      <xdr:col>76</xdr:col>
      <xdr:colOff>165100</xdr:colOff>
      <xdr:row>107</xdr:row>
      <xdr:rowOff>84545</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4541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33745</xdr:rowOff>
    </xdr:from>
    <xdr:to>
      <xdr:col>81</xdr:col>
      <xdr:colOff>50800</xdr:colOff>
      <xdr:row>107</xdr:row>
      <xdr:rowOff>66402</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4592300" y="183788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121738</xdr:rowOff>
    </xdr:from>
    <xdr:to>
      <xdr:col>72</xdr:col>
      <xdr:colOff>38100</xdr:colOff>
      <xdr:row>107</xdr:row>
      <xdr:rowOff>51888</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3652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xdr:rowOff>
    </xdr:from>
    <xdr:to>
      <xdr:col>76</xdr:col>
      <xdr:colOff>114300</xdr:colOff>
      <xdr:row>107</xdr:row>
      <xdr:rowOff>33745</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3703300" y="183462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89081</xdr:rowOff>
    </xdr:from>
    <xdr:to>
      <xdr:col>67</xdr:col>
      <xdr:colOff>101600</xdr:colOff>
      <xdr:row>107</xdr:row>
      <xdr:rowOff>19231</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2763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139881</xdr:rowOff>
    </xdr:from>
    <xdr:to>
      <xdr:col>71</xdr:col>
      <xdr:colOff>177800</xdr:colOff>
      <xdr:row>107</xdr:row>
      <xdr:rowOff>1088</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2814300" y="183135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F00-000017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F00-000018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F00-00001903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F00-00001A03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108329</xdr:rowOff>
    </xdr:from>
    <xdr:ext cx="405111" cy="259045"/>
    <xdr:sp macro="" textlink="">
      <xdr:nvSpPr>
        <xdr:cNvPr id="795" name="n_1mainValue【庁舎】&#10;有形固定資産減価償却率">
          <a:extLst>
            <a:ext uri="{FF2B5EF4-FFF2-40B4-BE49-F238E27FC236}">
              <a16:creationId xmlns:a16="http://schemas.microsoft.com/office/drawing/2014/main" id="{00000000-0008-0000-0F00-00001B030000}"/>
            </a:ext>
          </a:extLst>
        </xdr:cNvPr>
        <xdr:cNvSpPr txBox="1"/>
      </xdr:nvSpPr>
      <xdr:spPr>
        <a:xfrm>
          <a:off x="152660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75672</xdr:rowOff>
    </xdr:from>
    <xdr:ext cx="405111" cy="259045"/>
    <xdr:sp macro="" textlink="">
      <xdr:nvSpPr>
        <xdr:cNvPr id="796" name="n_2mainValue【庁舎】&#10;有形固定資産減価償却率">
          <a:extLst>
            <a:ext uri="{FF2B5EF4-FFF2-40B4-BE49-F238E27FC236}">
              <a16:creationId xmlns:a16="http://schemas.microsoft.com/office/drawing/2014/main" id="{00000000-0008-0000-0F00-00001C030000}"/>
            </a:ext>
          </a:extLst>
        </xdr:cNvPr>
        <xdr:cNvSpPr txBox="1"/>
      </xdr:nvSpPr>
      <xdr:spPr>
        <a:xfrm>
          <a:off x="14389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43015</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F00-00001D030000}"/>
            </a:ext>
          </a:extLst>
        </xdr:cNvPr>
        <xdr:cNvSpPr txBox="1"/>
      </xdr:nvSpPr>
      <xdr:spPr>
        <a:xfrm>
          <a:off x="13500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10358</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F00-00001E030000}"/>
            </a:ext>
          </a:extLst>
        </xdr:cNvPr>
        <xdr:cNvSpPr txBox="1"/>
      </xdr:nvSpPr>
      <xdr:spPr>
        <a:xfrm>
          <a:off x="12611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00000000-0008-0000-0F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a:extLst>
            <a:ext uri="{FF2B5EF4-FFF2-40B4-BE49-F238E27FC236}">
              <a16:creationId xmlns:a16="http://schemas.microsoft.com/office/drawing/2014/main" id="{00000000-0008-0000-0F00-000039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a:extLst>
            <a:ext uri="{FF2B5EF4-FFF2-40B4-BE49-F238E27FC236}">
              <a16:creationId xmlns:a16="http://schemas.microsoft.com/office/drawing/2014/main" id="{00000000-0008-0000-0F00-00003B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29" name="【庁舎】&#10;一人当たり面積平均値テキスト">
          <a:extLst>
            <a:ext uri="{FF2B5EF4-FFF2-40B4-BE49-F238E27FC236}">
              <a16:creationId xmlns:a16="http://schemas.microsoft.com/office/drawing/2014/main" id="{00000000-0008-0000-0F00-00003D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841" name="【庁舎】&#10;一人当たり面積該当値テキスト">
          <a:extLst>
            <a:ext uri="{FF2B5EF4-FFF2-40B4-BE49-F238E27FC236}">
              <a16:creationId xmlns:a16="http://schemas.microsoft.com/office/drawing/2014/main" id="{00000000-0008-0000-0F00-000049030000}"/>
            </a:ext>
          </a:extLst>
        </xdr:cNvPr>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149498</xdr:rowOff>
    </xdr:from>
    <xdr:to>
      <xdr:col>112</xdr:col>
      <xdr:colOff>38100</xdr:colOff>
      <xdr:row>105</xdr:row>
      <xdr:rowOff>79648</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127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28848</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21323300" y="1802130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160927</xdr:rowOff>
    </xdr:from>
    <xdr:to>
      <xdr:col>107</xdr:col>
      <xdr:colOff>101600</xdr:colOff>
      <xdr:row>105</xdr:row>
      <xdr:rowOff>91077</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20383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28848</xdr:rowOff>
    </xdr:from>
    <xdr:to>
      <xdr:col>111</xdr:col>
      <xdr:colOff>177800</xdr:colOff>
      <xdr:row>105</xdr:row>
      <xdr:rowOff>40277</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20434300" y="180310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169092</xdr:rowOff>
    </xdr:from>
    <xdr:to>
      <xdr:col>102</xdr:col>
      <xdr:colOff>165100</xdr:colOff>
      <xdr:row>105</xdr:row>
      <xdr:rowOff>99242</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9494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40277</xdr:rowOff>
    </xdr:from>
    <xdr:to>
      <xdr:col>107</xdr:col>
      <xdr:colOff>50800</xdr:colOff>
      <xdr:row>105</xdr:row>
      <xdr:rowOff>48442</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9545300" y="180425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7438</xdr:rowOff>
    </xdr:from>
    <xdr:to>
      <xdr:col>98</xdr:col>
      <xdr:colOff>38100</xdr:colOff>
      <xdr:row>105</xdr:row>
      <xdr:rowOff>109038</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8605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48442</xdr:rowOff>
    </xdr:from>
    <xdr:to>
      <xdr:col>102</xdr:col>
      <xdr:colOff>114300</xdr:colOff>
      <xdr:row>105</xdr:row>
      <xdr:rowOff>58238</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flipV="1">
          <a:off x="18656300" y="180506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50" name="n_1aveValue【庁舎】&#10;一人当たり面積">
          <a:extLst>
            <a:ext uri="{FF2B5EF4-FFF2-40B4-BE49-F238E27FC236}">
              <a16:creationId xmlns:a16="http://schemas.microsoft.com/office/drawing/2014/main" id="{00000000-0008-0000-0F00-000052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51" name="n_2aveValue【庁舎】&#10;一人当たり面積">
          <a:extLst>
            <a:ext uri="{FF2B5EF4-FFF2-40B4-BE49-F238E27FC236}">
              <a16:creationId xmlns:a16="http://schemas.microsoft.com/office/drawing/2014/main" id="{00000000-0008-0000-0F00-000053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52" name="n_3aveValue【庁舎】&#10;一人当たり面積">
          <a:extLst>
            <a:ext uri="{FF2B5EF4-FFF2-40B4-BE49-F238E27FC236}">
              <a16:creationId xmlns:a16="http://schemas.microsoft.com/office/drawing/2014/main" id="{00000000-0008-0000-0F00-000054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3" name="n_4aveValue【庁舎】&#10;一人当たり面積">
          <a:extLst>
            <a:ext uri="{FF2B5EF4-FFF2-40B4-BE49-F238E27FC236}">
              <a16:creationId xmlns:a16="http://schemas.microsoft.com/office/drawing/2014/main" id="{00000000-0008-0000-0F00-000055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96175</xdr:rowOff>
    </xdr:from>
    <xdr:ext cx="469744" cy="259045"/>
    <xdr:sp macro="" textlink="">
      <xdr:nvSpPr>
        <xdr:cNvPr id="854" name="n_1mainValue【庁舎】&#10;一人当たり面積">
          <a:extLst>
            <a:ext uri="{FF2B5EF4-FFF2-40B4-BE49-F238E27FC236}">
              <a16:creationId xmlns:a16="http://schemas.microsoft.com/office/drawing/2014/main" id="{00000000-0008-0000-0F00-000056030000}"/>
            </a:ext>
          </a:extLst>
        </xdr:cNvPr>
        <xdr:cNvSpPr txBox="1"/>
      </xdr:nvSpPr>
      <xdr:spPr>
        <a:xfrm>
          <a:off x="21075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107604</xdr:rowOff>
    </xdr:from>
    <xdr:ext cx="469744" cy="259045"/>
    <xdr:sp macro="" textlink="">
      <xdr:nvSpPr>
        <xdr:cNvPr id="855" name="n_2mainValue【庁舎】&#10;一人当たり面積">
          <a:extLst>
            <a:ext uri="{FF2B5EF4-FFF2-40B4-BE49-F238E27FC236}">
              <a16:creationId xmlns:a16="http://schemas.microsoft.com/office/drawing/2014/main" id="{00000000-0008-0000-0F00-000057030000}"/>
            </a:ext>
          </a:extLst>
        </xdr:cNvPr>
        <xdr:cNvSpPr txBox="1"/>
      </xdr:nvSpPr>
      <xdr:spPr>
        <a:xfrm>
          <a:off x="201994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115769</xdr:rowOff>
    </xdr:from>
    <xdr:ext cx="469744" cy="259045"/>
    <xdr:sp macro="" textlink="">
      <xdr:nvSpPr>
        <xdr:cNvPr id="856" name="n_3mainValue【庁舎】&#10;一人当たり面積">
          <a:extLst>
            <a:ext uri="{FF2B5EF4-FFF2-40B4-BE49-F238E27FC236}">
              <a16:creationId xmlns:a16="http://schemas.microsoft.com/office/drawing/2014/main" id="{00000000-0008-0000-0F00-000058030000}"/>
            </a:ext>
          </a:extLst>
        </xdr:cNvPr>
        <xdr:cNvSpPr txBox="1"/>
      </xdr:nvSpPr>
      <xdr:spPr>
        <a:xfrm>
          <a:off x="19310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125565</xdr:rowOff>
    </xdr:from>
    <xdr:ext cx="469744" cy="259045"/>
    <xdr:sp macro="" textlink="">
      <xdr:nvSpPr>
        <xdr:cNvPr id="857" name="n_4mainValue【庁舎】&#10;一人当たり面積">
          <a:extLst>
            <a:ext uri="{FF2B5EF4-FFF2-40B4-BE49-F238E27FC236}">
              <a16:creationId xmlns:a16="http://schemas.microsoft.com/office/drawing/2014/main" id="{00000000-0008-0000-0F00-000059030000}"/>
            </a:ext>
          </a:extLst>
        </xdr:cNvPr>
        <xdr:cNvSpPr txBox="1"/>
      </xdr:nvSpPr>
      <xdr:spPr>
        <a:xfrm>
          <a:off x="18421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や市民会館、保健センターなどは類似団体の平均に比べ、有形固定資産減価償却率が高い一方で、住民の利用も比較的多いことから今後の更新については住民ニーズを的確に捉え、維持管理をしていく必要がある。市役所庁舎も耐震改修は済んでいるものの、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年以上経過しており、有形固定資産減価償却率も類似団体と比べると高くなっている。他の施設についても更新を検討する時期となっており、計画的な施設管理に努めていく。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26,872
26,343
565.15
20,478,268
19,697,952
671,763
10,371,442
14,718,987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を機に過疎債や合併特例債などの交付税措置率の高い有利な起債の活用を進めたことで公債費に係る基準財政需要額が大きく変動していなかったが、今後数年間で実額算入であった起債の償還が終了することや大型建設事業に伴う起債の償還がピークを迎えるなど基準財政需要額への影響が大きいと見込まれる。一方で、長引く景気の低迷に加え、コロナ禍の影響もあり、市税全般の減収は免れず、急激な回復や新型コロナウイルスの収束は期待できないことから、今後の財政力指数の大幅な好転は困難と推測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令和２年度については、前年度に引き続き、一般財源の伸び悩みなどにより比較的高い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費の増大や公共施設の維持管理等で義務的経費が高水準に推移することが予想されているが、事務事業の見直しを更に進めるとともに、全ての事務事業の優先度を厳しく点検し、優先度の低い事務事業について計画的に廃止・縮小を進めるなど、経常収支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60</xdr:row>
      <xdr:rowOff>132262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19294"/>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32294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4001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25400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4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121013</xdr:rowOff>
    </xdr:from>
    <xdr:to>
      <xdr:col>11</xdr:col>
      <xdr:colOff>31750</xdr:colOff>
      <xdr:row>60</xdr:row>
      <xdr:rowOff>25400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365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81462</xdr:rowOff>
    </xdr:from>
    <xdr:to>
      <xdr:col>23</xdr:col>
      <xdr:colOff>184150</xdr:colOff>
      <xdr:row>61</xdr:row>
      <xdr:rowOff>11612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53539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93271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70213</xdr:rowOff>
    </xdr:from>
    <xdr:to>
      <xdr:col>7</xdr:col>
      <xdr:colOff>31750</xdr:colOff>
      <xdr:row>60</xdr:row>
      <xdr:rowOff>363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10540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ついては、前年度より数値が増加しているとともに、依然として平均を大きく上回っているのは、合併による職員数増と物件費を要因としており、物件費では、市単独管理の施設が多いことから、多額の維持管理経費を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今後は公共施設を適正な規模に管理するため施設の統廃合を計画的に進めることなどの方策を講じ、コストの削減に努める。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135765</xdr:rowOff>
    </xdr:from>
    <xdr:to>
      <xdr:col>23</xdr:col>
      <xdr:colOff>133350</xdr:colOff>
      <xdr:row>83</xdr:row>
      <xdr:rowOff>165343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66115"/>
          <a:ext cx="8382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123368</xdr:rowOff>
    </xdr:from>
    <xdr:to>
      <xdr:col>19</xdr:col>
      <xdr:colOff>133350</xdr:colOff>
      <xdr:row>83</xdr:row>
      <xdr:rowOff>135765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53718"/>
          <a:ext cx="8890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123368</xdr:rowOff>
    </xdr:from>
    <xdr:to>
      <xdr:col>15</xdr:col>
      <xdr:colOff>82550</xdr:colOff>
      <xdr:row>83</xdr:row>
      <xdr:rowOff>139833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353718"/>
          <a:ext cx="889000" cy="1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133821</xdr:rowOff>
    </xdr:from>
    <xdr:to>
      <xdr:col>11</xdr:col>
      <xdr:colOff>31750</xdr:colOff>
      <xdr:row>83</xdr:row>
      <xdr:rowOff>139833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6417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114543</xdr:rowOff>
    </xdr:from>
    <xdr:to>
      <xdr:col>23</xdr:col>
      <xdr:colOff>184150</xdr:colOff>
      <xdr:row>84</xdr:row>
      <xdr:rowOff>44693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86620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1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84965</xdr:rowOff>
    </xdr:from>
    <xdr:to>
      <xdr:col>19</xdr:col>
      <xdr:colOff>184150</xdr:colOff>
      <xdr:row>84</xdr:row>
      <xdr:rowOff>15115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171342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0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72568</xdr:rowOff>
    </xdr:from>
    <xdr:to>
      <xdr:col>15</xdr:col>
      <xdr:colOff>133350</xdr:colOff>
      <xdr:row>84</xdr:row>
      <xdr:rowOff>2718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0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158945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8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89033</xdr:rowOff>
    </xdr:from>
    <xdr:to>
      <xdr:col>11</xdr:col>
      <xdr:colOff>82550</xdr:colOff>
      <xdr:row>84</xdr:row>
      <xdr:rowOff>19183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3960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0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83021</xdr:rowOff>
    </xdr:from>
    <xdr:to>
      <xdr:col>7</xdr:col>
      <xdr:colOff>31750</xdr:colOff>
      <xdr:row>84</xdr:row>
      <xdr:rowOff>13171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169398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9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ラスパイレス指数は全国市平均より低位に位置しているが、その要因の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つとして、民間等での就職期間を経た後の採用となっている職員の割合が増えていることが挙げられる。近年の雇用情勢の変化により、給与水準及び手当の見直しの検討も視野に入れる時期となっている。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111277</xdr:rowOff>
    </xdr:from>
    <xdr:to>
      <xdr:col>81</xdr:col>
      <xdr:colOff>44450</xdr:colOff>
      <xdr:row>84</xdr:row>
      <xdr:rowOff>134257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130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134257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245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8768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245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8768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82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60477</xdr:rowOff>
    </xdr:from>
    <xdr:to>
      <xdr:col>81</xdr:col>
      <xdr:colOff>95250</xdr:colOff>
      <xdr:row>84</xdr:row>
      <xdr:rowOff>162077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77004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行政改革大綱に基づき職員定員管理の適正化を図るため、職員数の削減を進めているが、人口減少数が多いことから、前年度より後退傾向となっている。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国の政策などにより地方自治体の業務量が増加していることに加え、コロナ禍の影響もあり、職員数の削減は困難な状況となっている。今後については、事業の見直しや職員の能力向上を図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の活用等による行政サービスを維持していくことで、より適正な人員配置に努めていく。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60295</xdr:rowOff>
    </xdr:from>
    <xdr:to>
      <xdr:col>81</xdr:col>
      <xdr:colOff>44450</xdr:colOff>
      <xdr:row>63</xdr:row>
      <xdr:rowOff>86723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861645"/>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57996</xdr:rowOff>
    </xdr:from>
    <xdr:to>
      <xdr:col>77</xdr:col>
      <xdr:colOff>44450</xdr:colOff>
      <xdr:row>63</xdr:row>
      <xdr:rowOff>60295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5934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36164</xdr:rowOff>
    </xdr:from>
    <xdr:to>
      <xdr:col>72</xdr:col>
      <xdr:colOff>203200</xdr:colOff>
      <xdr:row>63</xdr:row>
      <xdr:rowOff>57996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83751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36164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819130"/>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35923</xdr:rowOff>
    </xdr:from>
    <xdr:to>
      <xdr:col>81</xdr:col>
      <xdr:colOff>95250</xdr:colOff>
      <xdr:row>63</xdr:row>
      <xdr:rowOff>137523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8000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9495</xdr:rowOff>
    </xdr:from>
    <xdr:to>
      <xdr:col>77</xdr:col>
      <xdr:colOff>95250</xdr:colOff>
      <xdr:row>63</xdr:row>
      <xdr:rowOff>111095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95872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9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7196</xdr:rowOff>
    </xdr:from>
    <xdr:to>
      <xdr:col>73</xdr:col>
      <xdr:colOff>44450</xdr:colOff>
      <xdr:row>63</xdr:row>
      <xdr:rowOff>108796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93573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156814</xdr:rowOff>
    </xdr:from>
    <xdr:to>
      <xdr:col>68</xdr:col>
      <xdr:colOff>203200</xdr:colOff>
      <xdr:row>63</xdr:row>
      <xdr:rowOff>86964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71741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令和２年度は、単年度では平成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年度に借入を行った合併特例債の償還開始により元利償還金が増加し、比率が上昇した。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引き続き大型建設事業に充当した合併特例債の償還が控えることや、普通交付税額・臨時財政対策債発行額の減少が見込まれることから、数値が悪化することが予想されているため、新規発行債の抑制などを行うことで、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163301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2343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155258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2343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155258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2544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157268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2544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129028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102447</xdr:rowOff>
    </xdr:from>
    <xdr:to>
      <xdr:col>68</xdr:col>
      <xdr:colOff>203200</xdr:colOff>
      <xdr:row>37</xdr:row>
      <xdr:rowOff>32597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42774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106468</xdr:rowOff>
    </xdr:from>
    <xdr:to>
      <xdr:col>64</xdr:col>
      <xdr:colOff>152400</xdr:colOff>
      <xdr:row>37</xdr:row>
      <xdr:rowOff>36618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46795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令和２年度は地方債残高の減少に加え、公営企業会計での起債発行額を抑制したことなどにより公営企業債繰入額が大幅に減少し、数値改善の要因となっている。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コロナ禍の影響に伴う景気低迷により地方債残高の増及び充当可能基金の減が見込まれていることから、将来負担比率の増加を見込んでおり、今後についてはより一層将来への負担を残さないような財政運営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165820</xdr:rowOff>
    </xdr:from>
    <xdr:to>
      <xdr:col>81</xdr:col>
      <xdr:colOff>44450</xdr:colOff>
      <xdr:row>14</xdr:row>
      <xdr:rowOff>166624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66120"/>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166624</xdr:rowOff>
    </xdr:from>
    <xdr:to>
      <xdr:col>77</xdr:col>
      <xdr:colOff>44450</xdr:colOff>
      <xdr:row>15</xdr:row>
      <xdr:rowOff>24130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669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24130</xdr:rowOff>
    </xdr:from>
    <xdr:to>
      <xdr:col>72</xdr:col>
      <xdr:colOff>203200</xdr:colOff>
      <xdr:row>15</xdr:row>
      <xdr:rowOff>26945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95880"/>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26945</xdr:rowOff>
    </xdr:from>
    <xdr:to>
      <xdr:col>68</xdr:col>
      <xdr:colOff>152400</xdr:colOff>
      <xdr:row>15</xdr:row>
      <xdr:rowOff>47456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98695"/>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115020</xdr:rowOff>
    </xdr:from>
    <xdr:to>
      <xdr:col>81</xdr:col>
      <xdr:colOff>95250</xdr:colOff>
      <xdr:row>15</xdr:row>
      <xdr:rowOff>45170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87097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8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115824</xdr:rowOff>
    </xdr:from>
    <xdr:to>
      <xdr:col>77</xdr:col>
      <xdr:colOff>95250</xdr:colOff>
      <xdr:row>15</xdr:row>
      <xdr:rowOff>45974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56151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8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144780</xdr:rowOff>
    </xdr:from>
    <xdr:to>
      <xdr:col>73</xdr:col>
      <xdr:colOff>44450</xdr:colOff>
      <xdr:row>15</xdr:row>
      <xdr:rowOff>74930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59707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147595</xdr:rowOff>
    </xdr:from>
    <xdr:to>
      <xdr:col>68</xdr:col>
      <xdr:colOff>203200</xdr:colOff>
      <xdr:row>15</xdr:row>
      <xdr:rowOff>77745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62522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63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168106</xdr:rowOff>
    </xdr:from>
    <xdr:to>
      <xdr:col>64</xdr:col>
      <xdr:colOff>152400</xdr:colOff>
      <xdr:row>15</xdr:row>
      <xdr:rowOff>98256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83033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26,872
26,343
565.15
20,478,268
19,697,952
671,763
10,371,442
14,718,987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と比較すると、高い水準となった。これは、保育所や公民館など、直営で施設運営しているために職員数が多いことが主な要因と分析している。今後定年退職者が多く控えている状況から数値の上昇が懸念されている。人件費総額の削減については、時間外勤務の低減による手当等の抑制を図ることや一部の業務には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oT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やＡＩなどの先端技術を採用することなどに取り組んでいく。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444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令和元年度は、物件費に係る経常収支比率は前年度よりも減少し、類似団体平均と同程度となった。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今後も引き続き施設の維持管理業務を指定管理制度に移行することや、施設の統廃合などの検討をさらに進め、物件費の抑制を図りたい。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19</xdr:row>
      <xdr:rowOff>82550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988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25400</xdr:rowOff>
    </xdr:from>
    <xdr:to>
      <xdr:col>78</xdr:col>
      <xdr:colOff>69850</xdr:colOff>
      <xdr:row>19</xdr:row>
      <xdr:rowOff>82550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11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25400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7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158750</xdr:rowOff>
    </xdr:from>
    <xdr:to>
      <xdr:col>69</xdr:col>
      <xdr:colOff>92075</xdr:colOff>
      <xdr:row>18</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7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31750</xdr:rowOff>
    </xdr:from>
    <xdr:to>
      <xdr:col>78</xdr:col>
      <xdr:colOff>120650</xdr:colOff>
      <xdr:row>19</xdr:row>
      <xdr:rowOff>133350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118127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146050</xdr:rowOff>
    </xdr:from>
    <xdr:to>
      <xdr:col>74</xdr:col>
      <xdr:colOff>31750</xdr:colOff>
      <xdr:row>18</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107950</xdr:rowOff>
    </xdr:from>
    <xdr:to>
      <xdr:col>69</xdr:col>
      <xdr:colOff>142875</xdr:colOff>
      <xdr:row>18</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xdr:rowOff>
    </xdr:from>
    <xdr:to>
      <xdr:col>65</xdr:col>
      <xdr:colOff>53975</xdr:colOff>
      <xdr:row>18</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和２年度においては、扶助費に係る経常収支比率は類似団体平均を大きく下回っている。今後も、コロナ禍等の影響に伴い、社会保障の充実を図ることで割合が上昇するものと予想されることから、国の動向や経済動向に注視しながら、市民サービスの低下とならないよう施策を展開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72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4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55</xdr:row>
      <xdr:rowOff>19050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96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38100</xdr:rowOff>
    </xdr:from>
    <xdr:to>
      <xdr:col>11</xdr:col>
      <xdr:colOff>9525</xdr:colOff>
      <xdr:row>54</xdr:row>
      <xdr:rowOff>76200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29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118127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158750</xdr:rowOff>
    </xdr:from>
    <xdr:to>
      <xdr:col>11</xdr:col>
      <xdr:colOff>60325</xdr:colOff>
      <xdr:row>54</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その他に係る経常収支比率が増加したのは、施設老朽化に伴う維持補修費の増加と公営企業等への繰出金の増加が主な要因である。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特に、繰出金については、赤字補てん的な繰出が多額になってきており、今後も料金の適正化や経費の削減を図ることなどにより、税収を主な財源とする普通会計の負担額を減らしていくよう努める。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22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27940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56</xdr:row>
      <xdr:rowOff>81280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4310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ついては、前年度と比較して増加している。補助費に係る経常収支比率が類似団体平均を大幅に上回っているのは、広域連合への負担金や補助金等に分類されている法適用企業会計への繰出金が多額になっているためである。特に、病院事業会計が経営不振に陥っているなか、一般会計の負担も大きくなっており、今後の改善が急務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83566</xdr:rowOff>
    </xdr:from>
    <xdr:to>
      <xdr:col>82</xdr:col>
      <xdr:colOff>107950</xdr:colOff>
      <xdr:row>40</xdr:row>
      <xdr:rowOff>3556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7701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39</xdr:row>
      <xdr:rowOff>83566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6558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39</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6558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56134</xdr:rowOff>
    </xdr:from>
    <xdr:to>
      <xdr:col>69</xdr:col>
      <xdr:colOff>92075</xdr:colOff>
      <xdr:row>39</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7426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124206</xdr:rowOff>
    </xdr:from>
    <xdr:to>
      <xdr:col>82</xdr:col>
      <xdr:colOff>158750</xdr:colOff>
      <xdr:row>40</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96283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32766</xdr:rowOff>
    </xdr:from>
    <xdr:to>
      <xdr:col>78</xdr:col>
      <xdr:colOff>120650</xdr:colOff>
      <xdr:row>39</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119143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110490</xdr:rowOff>
    </xdr:from>
    <xdr:to>
      <xdr:col>69</xdr:col>
      <xdr:colOff>142875</xdr:colOff>
      <xdr:row>40</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25417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5334</xdr:rowOff>
    </xdr:from>
    <xdr:to>
      <xdr:col>65</xdr:col>
      <xdr:colOff>53975</xdr:colOff>
      <xdr:row>39</xdr:row>
      <xdr:rowOff>106934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91711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年の市町村合併により地方債残高が増加した後、償還ピークが過ぎ、減少傾向となっていたが、令和２年度は平成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年度に借入を行った合併特例債の償還開始により元利償還金が増加し、比率が令和元年度に引き続き上昇した。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近年の大型事業に充当した起債の償還が控えていることから、動向を見極めながら、健全な財政運営に努める。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67945</xdr:rowOff>
    </xdr:from>
    <xdr:to>
      <xdr:col>24</xdr:col>
      <xdr:colOff>25400</xdr:colOff>
      <xdr:row>74</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7552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64135</xdr:rowOff>
    </xdr:from>
    <xdr:to>
      <xdr:col>19</xdr:col>
      <xdr:colOff>187325</xdr:colOff>
      <xdr:row>74</xdr:row>
      <xdr:rowOff>67945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7514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64135</xdr:rowOff>
    </xdr:from>
    <xdr:to>
      <xdr:col>15</xdr:col>
      <xdr:colOff>98425</xdr:colOff>
      <xdr:row>74</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7514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77470</xdr:rowOff>
    </xdr:from>
    <xdr:to>
      <xdr:col>11</xdr:col>
      <xdr:colOff>9525</xdr:colOff>
      <xdr:row>74</xdr:row>
      <xdr:rowOff>113665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7647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26670</xdr:rowOff>
    </xdr:from>
    <xdr:to>
      <xdr:col>24</xdr:col>
      <xdr:colOff>76200</xdr:colOff>
      <xdr:row>74</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106697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17145</xdr:rowOff>
    </xdr:from>
    <xdr:to>
      <xdr:col>20</xdr:col>
      <xdr:colOff>38100</xdr:colOff>
      <xdr:row>74</xdr:row>
      <xdr:rowOff>118745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128922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47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13335</xdr:rowOff>
    </xdr:from>
    <xdr:to>
      <xdr:col>15</xdr:col>
      <xdr:colOff>149225</xdr:colOff>
      <xdr:row>74</xdr:row>
      <xdr:rowOff>114935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125112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26670</xdr:rowOff>
    </xdr:from>
    <xdr:to>
      <xdr:col>11</xdr:col>
      <xdr:colOff>60325</xdr:colOff>
      <xdr:row>74</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138447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62865</xdr:rowOff>
    </xdr:from>
    <xdr:to>
      <xdr:col>6</xdr:col>
      <xdr:colOff>171450</xdr:colOff>
      <xdr:row>74</xdr:row>
      <xdr:rowOff>164465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公債費以外の費用に係る経常収支比率が類似団体平均より上回っているのは、社会保障経費が増加していることや経営不振の病院事業会計への繰出金を大きく負担していることが挙げられる。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課題への適切な対応を図りながら、経費の縮減に努め、バランスのとれた行財政運営を図っていきたい。</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223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263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17272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17272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0292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32828</xdr:rowOff>
    </xdr:from>
    <xdr:to>
      <xdr:col>29</xdr:col>
      <xdr:colOff>127000</xdr:colOff>
      <xdr:row>16</xdr:row>
      <xdr:rowOff>65365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23653"/>
          <a:ext cx="647700" cy="3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65365</xdr:rowOff>
    </xdr:from>
    <xdr:to>
      <xdr:col>26</xdr:col>
      <xdr:colOff>50800</xdr:colOff>
      <xdr:row>16</xdr:row>
      <xdr:rowOff>79092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56190"/>
          <a:ext cx="698500" cy="13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79092</xdr:rowOff>
    </xdr:from>
    <xdr:to>
      <xdr:col>22</xdr:col>
      <xdr:colOff>114300</xdr:colOff>
      <xdr:row>16</xdr:row>
      <xdr:rowOff>79985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69917"/>
          <a:ext cx="698500" cy="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79985</xdr:rowOff>
    </xdr:from>
    <xdr:to>
      <xdr:col>18</xdr:col>
      <xdr:colOff>177800</xdr:colOff>
      <xdr:row>16</xdr:row>
      <xdr:rowOff>154519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70810"/>
          <a:ext cx="698500" cy="7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153478</xdr:rowOff>
    </xdr:from>
    <xdr:to>
      <xdr:col>29</xdr:col>
      <xdr:colOff>177800</xdr:colOff>
      <xdr:row>16</xdr:row>
      <xdr:rowOff>83628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7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170005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1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14565</xdr:rowOff>
    </xdr:from>
    <xdr:to>
      <xdr:col>26</xdr:col>
      <xdr:colOff>101600</xdr:colOff>
      <xdr:row>16</xdr:row>
      <xdr:rowOff>116165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0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126342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7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28292</xdr:rowOff>
    </xdr:from>
    <xdr:to>
      <xdr:col>22</xdr:col>
      <xdr:colOff>165100</xdr:colOff>
      <xdr:row>16</xdr:row>
      <xdr:rowOff>129892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1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140069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8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29185</xdr:rowOff>
    </xdr:from>
    <xdr:to>
      <xdr:col>19</xdr:col>
      <xdr:colOff>38100</xdr:colOff>
      <xdr:row>16</xdr:row>
      <xdr:rowOff>130785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2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140962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8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103719</xdr:rowOff>
    </xdr:from>
    <xdr:to>
      <xdr:col>15</xdr:col>
      <xdr:colOff>101600</xdr:colOff>
      <xdr:row>17</xdr:row>
      <xdr:rowOff>33869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9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44046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6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326217</xdr:rowOff>
    </xdr:from>
    <xdr:to>
      <xdr:col>29</xdr:col>
      <xdr:colOff>127000</xdr:colOff>
      <xdr:row>38</xdr:row>
      <xdr:rowOff>4166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50917"/>
          <a:ext cx="6477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310994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3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4166</xdr:rowOff>
    </xdr:from>
    <xdr:to>
      <xdr:col>26</xdr:col>
      <xdr:colOff>50800</xdr:colOff>
      <xdr:row>38</xdr:row>
      <xdr:rowOff>7412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71766"/>
          <a:ext cx="698500" cy="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7412</xdr:rowOff>
    </xdr:from>
    <xdr:to>
      <xdr:col>22</xdr:col>
      <xdr:colOff>114300</xdr:colOff>
      <xdr:row>38</xdr:row>
      <xdr:rowOff>9244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75012"/>
          <a:ext cx="698500" cy="1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341629</xdr:rowOff>
    </xdr:from>
    <xdr:to>
      <xdr:col>18</xdr:col>
      <xdr:colOff>177800</xdr:colOff>
      <xdr:row>38</xdr:row>
      <xdr:rowOff>9244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66329"/>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275417</xdr:rowOff>
    </xdr:from>
    <xdr:to>
      <xdr:col>29</xdr:col>
      <xdr:colOff>177800</xdr:colOff>
      <xdr:row>38</xdr:row>
      <xdr:rowOff>34117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120494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4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296266</xdr:rowOff>
    </xdr:from>
    <xdr:to>
      <xdr:col>26</xdr:col>
      <xdr:colOff>101600</xdr:colOff>
      <xdr:row>38</xdr:row>
      <xdr:rowOff>54966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2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39743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299512</xdr:rowOff>
    </xdr:from>
    <xdr:to>
      <xdr:col>22</xdr:col>
      <xdr:colOff>165100</xdr:colOff>
      <xdr:row>38</xdr:row>
      <xdr:rowOff>58212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2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42989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1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301344</xdr:rowOff>
    </xdr:from>
    <xdr:to>
      <xdr:col>19</xdr:col>
      <xdr:colOff>38100</xdr:colOff>
      <xdr:row>38</xdr:row>
      <xdr:rowOff>60044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2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44821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290829</xdr:rowOff>
    </xdr:from>
    <xdr:to>
      <xdr:col>15</xdr:col>
      <xdr:colOff>101600</xdr:colOff>
      <xdr:row>38</xdr:row>
      <xdr:rowOff>49529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1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34306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26,872
26,343
565.15
20,478,268
19,697,952
671,763
10,371,442
14,718,987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29308</xdr:rowOff>
    </xdr:from>
    <xdr:to>
      <xdr:col>24</xdr:col>
      <xdr:colOff>63500</xdr:colOff>
      <xdr:row>34</xdr:row>
      <xdr:rowOff>168155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58608"/>
          <a:ext cx="838200" cy="1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111593</xdr:rowOff>
    </xdr:from>
    <xdr:to>
      <xdr:col>19</xdr:col>
      <xdr:colOff>177800</xdr:colOff>
      <xdr:row>34</xdr:row>
      <xdr:rowOff>168155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40893"/>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111593</xdr:rowOff>
    </xdr:from>
    <xdr:to>
      <xdr:col>15</xdr:col>
      <xdr:colOff>50800</xdr:colOff>
      <xdr:row>35</xdr:row>
      <xdr:rowOff>19838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40893"/>
          <a:ext cx="889000" cy="7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171149</xdr:rowOff>
    </xdr:from>
    <xdr:to>
      <xdr:col>10</xdr:col>
      <xdr:colOff>114300</xdr:colOff>
      <xdr:row>35</xdr:row>
      <xdr:rowOff>19838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00449"/>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149958</xdr:rowOff>
    </xdr:from>
    <xdr:to>
      <xdr:col>24</xdr:col>
      <xdr:colOff>114300</xdr:colOff>
      <xdr:row>34</xdr:row>
      <xdr:rowOff>80108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5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117355</xdr:rowOff>
    </xdr:from>
    <xdr:to>
      <xdr:col>20</xdr:col>
      <xdr:colOff>38100</xdr:colOff>
      <xdr:row>35</xdr:row>
      <xdr:rowOff>47505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64032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2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60793</xdr:rowOff>
    </xdr:from>
    <xdr:to>
      <xdr:col>15</xdr:col>
      <xdr:colOff>101600</xdr:colOff>
      <xdr:row>34</xdr:row>
      <xdr:rowOff>162393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7470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6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140488</xdr:rowOff>
    </xdr:from>
    <xdr:to>
      <xdr:col>10</xdr:col>
      <xdr:colOff>165100</xdr:colOff>
      <xdr:row>35</xdr:row>
      <xdr:rowOff>70638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87165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4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120349</xdr:rowOff>
    </xdr:from>
    <xdr:to>
      <xdr:col>6</xdr:col>
      <xdr:colOff>38100</xdr:colOff>
      <xdr:row>35</xdr:row>
      <xdr:rowOff>50499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67026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2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142312</xdr:rowOff>
    </xdr:from>
    <xdr:to>
      <xdr:col>24</xdr:col>
      <xdr:colOff>63500</xdr:colOff>
      <xdr:row>58</xdr:row>
      <xdr:rowOff>3925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14962"/>
          <a:ext cx="838200" cy="3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142312</xdr:rowOff>
    </xdr:from>
    <xdr:to>
      <xdr:col>19</xdr:col>
      <xdr:colOff>177800</xdr:colOff>
      <xdr:row>57</xdr:row>
      <xdr:rowOff>169745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1496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151933</xdr:rowOff>
    </xdr:from>
    <xdr:to>
      <xdr:col>15</xdr:col>
      <xdr:colOff>50800</xdr:colOff>
      <xdr:row>57</xdr:row>
      <xdr:rowOff>169745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24583"/>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151933</xdr:rowOff>
    </xdr:from>
    <xdr:to>
      <xdr:col>10</xdr:col>
      <xdr:colOff>114300</xdr:colOff>
      <xdr:row>57</xdr:row>
      <xdr:rowOff>153096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24583"/>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124575</xdr:rowOff>
    </xdr:from>
    <xdr:to>
      <xdr:col>24</xdr:col>
      <xdr:colOff>114300</xdr:colOff>
      <xdr:row>58</xdr:row>
      <xdr:rowOff>54725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9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103002</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7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91512</xdr:rowOff>
    </xdr:from>
    <xdr:to>
      <xdr:col>20</xdr:col>
      <xdr:colOff>38100</xdr:colOff>
      <xdr:row>58</xdr:row>
      <xdr:rowOff>21662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38189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3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118945</xdr:rowOff>
    </xdr:from>
    <xdr:to>
      <xdr:col>15</xdr:col>
      <xdr:colOff>101600</xdr:colOff>
      <xdr:row>58</xdr:row>
      <xdr:rowOff>49095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65622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101133</xdr:rowOff>
    </xdr:from>
    <xdr:to>
      <xdr:col>10</xdr:col>
      <xdr:colOff>165100</xdr:colOff>
      <xdr:row>58</xdr:row>
      <xdr:rowOff>31283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7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47810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4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102296</xdr:rowOff>
    </xdr:from>
    <xdr:to>
      <xdr:col>6</xdr:col>
      <xdr:colOff>38100</xdr:colOff>
      <xdr:row>58</xdr:row>
      <xdr:rowOff>32446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7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48973</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5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17627</xdr:rowOff>
    </xdr:from>
    <xdr:to>
      <xdr:col>24</xdr:col>
      <xdr:colOff>63500</xdr:colOff>
      <xdr:row>77</xdr:row>
      <xdr:rowOff>119126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19277"/>
          <a:ext cx="8382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62757</xdr:rowOff>
    </xdr:from>
    <xdr:to>
      <xdr:col>19</xdr:col>
      <xdr:colOff>177800</xdr:colOff>
      <xdr:row>77</xdr:row>
      <xdr:rowOff>119126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264407"/>
          <a:ext cx="889000" cy="5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8846</xdr:rowOff>
    </xdr:from>
    <xdr:to>
      <xdr:col>15</xdr:col>
      <xdr:colOff>50800</xdr:colOff>
      <xdr:row>77</xdr:row>
      <xdr:rowOff>62757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210496"/>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159874</xdr:rowOff>
    </xdr:from>
    <xdr:to>
      <xdr:col>10</xdr:col>
      <xdr:colOff>114300</xdr:colOff>
      <xdr:row>77</xdr:row>
      <xdr:rowOff>8846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190074"/>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138277</xdr:rowOff>
    </xdr:from>
    <xdr:to>
      <xdr:col>24</xdr:col>
      <xdr:colOff>114300</xdr:colOff>
      <xdr:row>77</xdr:row>
      <xdr:rowOff>68427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161154</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68326</xdr:rowOff>
    </xdr:from>
    <xdr:to>
      <xdr:col>20</xdr:col>
      <xdr:colOff>38100</xdr:colOff>
      <xdr:row>77</xdr:row>
      <xdr:rowOff>169926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15003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0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11957</xdr:rowOff>
    </xdr:from>
    <xdr:to>
      <xdr:col>15</xdr:col>
      <xdr:colOff>101600</xdr:colOff>
      <xdr:row>77</xdr:row>
      <xdr:rowOff>113557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130084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129496</xdr:rowOff>
    </xdr:from>
    <xdr:to>
      <xdr:col>10</xdr:col>
      <xdr:colOff>165100</xdr:colOff>
      <xdr:row>77</xdr:row>
      <xdr:rowOff>59646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1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76172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3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109074</xdr:rowOff>
    </xdr:from>
    <xdr:to>
      <xdr:col>6</xdr:col>
      <xdr:colOff>38100</xdr:colOff>
      <xdr:row>77</xdr:row>
      <xdr:rowOff>39224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1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55751</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105080</xdr:rowOff>
    </xdr:from>
    <xdr:to>
      <xdr:col>24</xdr:col>
      <xdr:colOff>63500</xdr:colOff>
      <xdr:row>98</xdr:row>
      <xdr:rowOff>130315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07180"/>
          <a:ext cx="838200" cy="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105080</xdr:rowOff>
    </xdr:from>
    <xdr:to>
      <xdr:col>19</xdr:col>
      <xdr:colOff>177800</xdr:colOff>
      <xdr:row>98</xdr:row>
      <xdr:rowOff>156260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07180"/>
          <a:ext cx="889000" cy="5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156260</xdr:rowOff>
    </xdr:from>
    <xdr:to>
      <xdr:col>15</xdr:col>
      <xdr:colOff>50800</xdr:colOff>
      <xdr:row>99</xdr:row>
      <xdr:rowOff>34964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58360"/>
          <a:ext cx="889000" cy="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120523</xdr:rowOff>
    </xdr:from>
    <xdr:to>
      <xdr:col>10</xdr:col>
      <xdr:colOff>114300</xdr:colOff>
      <xdr:row>99</xdr:row>
      <xdr:rowOff>34964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22623"/>
          <a:ext cx="889000" cy="8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79515</xdr:rowOff>
    </xdr:from>
    <xdr:to>
      <xdr:col>24</xdr:col>
      <xdr:colOff>114300</xdr:colOff>
      <xdr:row>99</xdr:row>
      <xdr:rowOff>9665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57942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6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54280</xdr:rowOff>
    </xdr:from>
    <xdr:to>
      <xdr:col>20</xdr:col>
      <xdr:colOff>38100</xdr:colOff>
      <xdr:row>98</xdr:row>
      <xdr:rowOff>155880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147007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105460</xdr:rowOff>
    </xdr:from>
    <xdr:to>
      <xdr:col>15</xdr:col>
      <xdr:colOff>101600</xdr:colOff>
      <xdr:row>99</xdr:row>
      <xdr:rowOff>35610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26737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155614</xdr:rowOff>
    </xdr:from>
    <xdr:to>
      <xdr:col>10</xdr:col>
      <xdr:colOff>165100</xdr:colOff>
      <xdr:row>99</xdr:row>
      <xdr:rowOff>85764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76891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5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69723</xdr:rowOff>
    </xdr:from>
    <xdr:to>
      <xdr:col>6</xdr:col>
      <xdr:colOff>38100</xdr:colOff>
      <xdr:row>98</xdr:row>
      <xdr:rowOff>171323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162450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115210</xdr:rowOff>
    </xdr:from>
    <xdr:to>
      <xdr:col>55</xdr:col>
      <xdr:colOff>0</xdr:colOff>
      <xdr:row>37</xdr:row>
      <xdr:rowOff>20312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944510"/>
          <a:ext cx="838200" cy="41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159330</xdr:rowOff>
    </xdr:from>
    <xdr:to>
      <xdr:col>50</xdr:col>
      <xdr:colOff>114300</xdr:colOff>
      <xdr:row>37</xdr:row>
      <xdr:rowOff>20312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331530"/>
          <a:ext cx="889000" cy="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134083</xdr:rowOff>
    </xdr:from>
    <xdr:to>
      <xdr:col>45</xdr:col>
      <xdr:colOff>177800</xdr:colOff>
      <xdr:row>36</xdr:row>
      <xdr:rowOff>159330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134833"/>
          <a:ext cx="889000" cy="19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134083</xdr:rowOff>
    </xdr:from>
    <xdr:to>
      <xdr:col>41</xdr:col>
      <xdr:colOff>50800</xdr:colOff>
      <xdr:row>37</xdr:row>
      <xdr:rowOff>20622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134833"/>
          <a:ext cx="889000" cy="2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64410</xdr:rowOff>
    </xdr:from>
    <xdr:to>
      <xdr:col>55</xdr:col>
      <xdr:colOff>50800</xdr:colOff>
      <xdr:row>34</xdr:row>
      <xdr:rowOff>166010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89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87287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140962</xdr:rowOff>
    </xdr:from>
    <xdr:to>
      <xdr:col>50</xdr:col>
      <xdr:colOff>165100</xdr:colOff>
      <xdr:row>37</xdr:row>
      <xdr:rowOff>71112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87639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8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108530</xdr:rowOff>
    </xdr:from>
    <xdr:to>
      <xdr:col>46</xdr:col>
      <xdr:colOff>38100</xdr:colOff>
      <xdr:row>37</xdr:row>
      <xdr:rowOff>38680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8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55207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05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83283</xdr:rowOff>
    </xdr:from>
    <xdr:to>
      <xdr:col>41</xdr:col>
      <xdr:colOff>101600</xdr:colOff>
      <xdr:row>36</xdr:row>
      <xdr:rowOff>13433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0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29960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85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141272</xdr:rowOff>
    </xdr:from>
    <xdr:to>
      <xdr:col>36</xdr:col>
      <xdr:colOff>165100</xdr:colOff>
      <xdr:row>37</xdr:row>
      <xdr:rowOff>71422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87949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8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92370</xdr:rowOff>
    </xdr:from>
    <xdr:to>
      <xdr:col>55</xdr:col>
      <xdr:colOff>0</xdr:colOff>
      <xdr:row>57</xdr:row>
      <xdr:rowOff>100468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93570"/>
          <a:ext cx="838200" cy="17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92370</xdr:rowOff>
    </xdr:from>
    <xdr:to>
      <xdr:col>50</xdr:col>
      <xdr:colOff>114300</xdr:colOff>
      <xdr:row>57</xdr:row>
      <xdr:rowOff>107052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93570"/>
          <a:ext cx="889000" cy="18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38714</xdr:rowOff>
    </xdr:from>
    <xdr:to>
      <xdr:col>45</xdr:col>
      <xdr:colOff>177800</xdr:colOff>
      <xdr:row>57</xdr:row>
      <xdr:rowOff>107052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11364"/>
          <a:ext cx="889000" cy="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112821</xdr:rowOff>
    </xdr:from>
    <xdr:to>
      <xdr:col>41</xdr:col>
      <xdr:colOff>50800</xdr:colOff>
      <xdr:row>57</xdr:row>
      <xdr:rowOff>38714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14021"/>
          <a:ext cx="889000" cy="9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49668</xdr:rowOff>
    </xdr:from>
    <xdr:to>
      <xdr:col>55</xdr:col>
      <xdr:colOff>50800</xdr:colOff>
      <xdr:row>57</xdr:row>
      <xdr:rowOff>151268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2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28095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0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41570</xdr:rowOff>
    </xdr:from>
    <xdr:to>
      <xdr:col>50</xdr:col>
      <xdr:colOff>165100</xdr:colOff>
      <xdr:row>56</xdr:row>
      <xdr:rowOff>143170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134297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3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56252</xdr:rowOff>
    </xdr:from>
    <xdr:to>
      <xdr:col>46</xdr:col>
      <xdr:colOff>38100</xdr:colOff>
      <xdr:row>57</xdr:row>
      <xdr:rowOff>157852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148979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2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159364</xdr:rowOff>
    </xdr:from>
    <xdr:to>
      <xdr:col>41</xdr:col>
      <xdr:colOff>101600</xdr:colOff>
      <xdr:row>57</xdr:row>
      <xdr:rowOff>89514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80641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62021</xdr:rowOff>
    </xdr:from>
    <xdr:to>
      <xdr:col>36</xdr:col>
      <xdr:colOff>165100</xdr:colOff>
      <xdr:row>56</xdr:row>
      <xdr:rowOff>163621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154748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158226</xdr:rowOff>
    </xdr:from>
    <xdr:to>
      <xdr:col>55</xdr:col>
      <xdr:colOff>0</xdr:colOff>
      <xdr:row>78</xdr:row>
      <xdr:rowOff>33044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188426"/>
          <a:ext cx="838200" cy="21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158226</xdr:rowOff>
    </xdr:from>
    <xdr:to>
      <xdr:col>50</xdr:col>
      <xdr:colOff>114300</xdr:colOff>
      <xdr:row>78</xdr:row>
      <xdr:rowOff>74338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88426"/>
          <a:ext cx="889000" cy="2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155418</xdr:rowOff>
    </xdr:from>
    <xdr:to>
      <xdr:col>45</xdr:col>
      <xdr:colOff>177800</xdr:colOff>
      <xdr:row>78</xdr:row>
      <xdr:rowOff>74338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57068"/>
          <a:ext cx="889000" cy="9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155418</xdr:rowOff>
    </xdr:from>
    <xdr:to>
      <xdr:col>41</xdr:col>
      <xdr:colOff>50800</xdr:colOff>
      <xdr:row>78</xdr:row>
      <xdr:rowOff>78436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57068"/>
          <a:ext cx="889000" cy="9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153694</xdr:rowOff>
    </xdr:from>
    <xdr:to>
      <xdr:col>55</xdr:col>
      <xdr:colOff>50800</xdr:colOff>
      <xdr:row>78</xdr:row>
      <xdr:rowOff>83844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68621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7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107426</xdr:rowOff>
    </xdr:from>
    <xdr:to>
      <xdr:col>50</xdr:col>
      <xdr:colOff>165100</xdr:colOff>
      <xdr:row>77</xdr:row>
      <xdr:rowOff>37576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54103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23538</xdr:rowOff>
    </xdr:from>
    <xdr:to>
      <xdr:col>46</xdr:col>
      <xdr:colOff>38100</xdr:colOff>
      <xdr:row>78</xdr:row>
      <xdr:rowOff>125138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116265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104618</xdr:rowOff>
    </xdr:from>
    <xdr:to>
      <xdr:col>41</xdr:col>
      <xdr:colOff>101600</xdr:colOff>
      <xdr:row>78</xdr:row>
      <xdr:rowOff>34768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25895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27636</xdr:rowOff>
    </xdr:from>
    <xdr:to>
      <xdr:col>36</xdr:col>
      <xdr:colOff>165100</xdr:colOff>
      <xdr:row>78</xdr:row>
      <xdr:rowOff>129236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120363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103026</xdr:rowOff>
    </xdr:from>
    <xdr:to>
      <xdr:col>55</xdr:col>
      <xdr:colOff>0</xdr:colOff>
      <xdr:row>97</xdr:row>
      <xdr:rowOff>87819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562226"/>
          <a:ext cx="838200" cy="15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103026</xdr:rowOff>
    </xdr:from>
    <xdr:to>
      <xdr:col>50</xdr:col>
      <xdr:colOff>114300</xdr:colOff>
      <xdr:row>97</xdr:row>
      <xdr:rowOff>77815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62226"/>
          <a:ext cx="889000" cy="14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20610</xdr:rowOff>
    </xdr:from>
    <xdr:to>
      <xdr:col>45</xdr:col>
      <xdr:colOff>177800</xdr:colOff>
      <xdr:row>97</xdr:row>
      <xdr:rowOff>77815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51260"/>
          <a:ext cx="889000" cy="5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12174</xdr:rowOff>
    </xdr:from>
    <xdr:to>
      <xdr:col>41</xdr:col>
      <xdr:colOff>50800</xdr:colOff>
      <xdr:row>97</xdr:row>
      <xdr:rowOff>20610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299924"/>
          <a:ext cx="889000" cy="3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37019</xdr:rowOff>
    </xdr:from>
    <xdr:to>
      <xdr:col>55</xdr:col>
      <xdr:colOff>50800</xdr:colOff>
      <xdr:row>97</xdr:row>
      <xdr:rowOff>138619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6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15446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52226</xdr:rowOff>
    </xdr:from>
    <xdr:to>
      <xdr:col>50</xdr:col>
      <xdr:colOff>165100</xdr:colOff>
      <xdr:row>96</xdr:row>
      <xdr:rowOff>153826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144953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0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27015</xdr:rowOff>
    </xdr:from>
    <xdr:to>
      <xdr:col>46</xdr:col>
      <xdr:colOff>38100</xdr:colOff>
      <xdr:row>97</xdr:row>
      <xdr:rowOff>128615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119742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141260</xdr:rowOff>
    </xdr:from>
    <xdr:to>
      <xdr:col>41</xdr:col>
      <xdr:colOff>101600</xdr:colOff>
      <xdr:row>97</xdr:row>
      <xdr:rowOff>71410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62537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132824</xdr:rowOff>
    </xdr:from>
    <xdr:to>
      <xdr:col>36</xdr:col>
      <xdr:colOff>165100</xdr:colOff>
      <xdr:row>95</xdr:row>
      <xdr:rowOff>62974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2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79501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18936</xdr:rowOff>
    </xdr:from>
    <xdr:to>
      <xdr:col>85</xdr:col>
      <xdr:colOff>127000</xdr:colOff>
      <xdr:row>39</xdr:row>
      <xdr:rowOff>21742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05486"/>
          <a:ext cx="8382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2260</xdr:rowOff>
    </xdr:from>
    <xdr:to>
      <xdr:col>81</xdr:col>
      <xdr:colOff>50800</xdr:colOff>
      <xdr:row>39</xdr:row>
      <xdr:rowOff>21742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88810"/>
          <a:ext cx="889000" cy="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2260</xdr:rowOff>
    </xdr:from>
    <xdr:to>
      <xdr:col>76</xdr:col>
      <xdr:colOff>114300</xdr:colOff>
      <xdr:row>39</xdr:row>
      <xdr:rowOff>26339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88810"/>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26339</xdr:rowOff>
    </xdr:from>
    <xdr:to>
      <xdr:col>71</xdr:col>
      <xdr:colOff>177800</xdr:colOff>
      <xdr:row>39</xdr:row>
      <xdr:rowOff>28651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12889"/>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139586</xdr:rowOff>
    </xdr:from>
    <xdr:to>
      <xdr:col>85</xdr:col>
      <xdr:colOff>177800</xdr:colOff>
      <xdr:row>39</xdr:row>
      <xdr:rowOff>69736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54513</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6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142392</xdr:rowOff>
    </xdr:from>
    <xdr:to>
      <xdr:col>81</xdr:col>
      <xdr:colOff>101600</xdr:colOff>
      <xdr:row>39</xdr:row>
      <xdr:rowOff>72542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63669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122910</xdr:rowOff>
    </xdr:from>
    <xdr:to>
      <xdr:col>76</xdr:col>
      <xdr:colOff>165100</xdr:colOff>
      <xdr:row>39</xdr:row>
      <xdr:rowOff>53060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44187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3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146989</xdr:rowOff>
    </xdr:from>
    <xdr:to>
      <xdr:col>72</xdr:col>
      <xdr:colOff>38100</xdr:colOff>
      <xdr:row>39</xdr:row>
      <xdr:rowOff>77139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68266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5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149301</xdr:rowOff>
    </xdr:from>
    <xdr:to>
      <xdr:col>67</xdr:col>
      <xdr:colOff>101600</xdr:colOff>
      <xdr:row>39</xdr:row>
      <xdr:rowOff>79451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70578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99417</xdr:rowOff>
    </xdr:from>
    <xdr:to>
      <xdr:col>85</xdr:col>
      <xdr:colOff>127000</xdr:colOff>
      <xdr:row>78</xdr:row>
      <xdr:rowOff>108454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72517"/>
          <a:ext cx="8382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108454</xdr:rowOff>
    </xdr:from>
    <xdr:to>
      <xdr:col>81</xdr:col>
      <xdr:colOff>50800</xdr:colOff>
      <xdr:row>78</xdr:row>
      <xdr:rowOff>112235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81554"/>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103738</xdr:rowOff>
    </xdr:from>
    <xdr:to>
      <xdr:col>76</xdr:col>
      <xdr:colOff>114300</xdr:colOff>
      <xdr:row>78</xdr:row>
      <xdr:rowOff>112235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7683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78550</xdr:rowOff>
    </xdr:from>
    <xdr:to>
      <xdr:col>71</xdr:col>
      <xdr:colOff>177800</xdr:colOff>
      <xdr:row>78</xdr:row>
      <xdr:rowOff>103738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51650"/>
          <a:ext cx="889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48617</xdr:rowOff>
    </xdr:from>
    <xdr:to>
      <xdr:col>85</xdr:col>
      <xdr:colOff>177800</xdr:colOff>
      <xdr:row>78</xdr:row>
      <xdr:rowOff>150217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57654</xdr:rowOff>
    </xdr:from>
    <xdr:to>
      <xdr:col>81</xdr:col>
      <xdr:colOff>101600</xdr:colOff>
      <xdr:row>78</xdr:row>
      <xdr:rowOff>159254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150381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61435</xdr:rowOff>
    </xdr:from>
    <xdr:to>
      <xdr:col>76</xdr:col>
      <xdr:colOff>165100</xdr:colOff>
      <xdr:row>78</xdr:row>
      <xdr:rowOff>163035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154162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52938</xdr:rowOff>
    </xdr:from>
    <xdr:to>
      <xdr:col>72</xdr:col>
      <xdr:colOff>38100</xdr:colOff>
      <xdr:row>78</xdr:row>
      <xdr:rowOff>154538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145665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27750</xdr:rowOff>
    </xdr:from>
    <xdr:to>
      <xdr:col>67</xdr:col>
      <xdr:colOff>101600</xdr:colOff>
      <xdr:row>78</xdr:row>
      <xdr:rowOff>129350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120477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117983</xdr:rowOff>
    </xdr:from>
    <xdr:to>
      <xdr:col>85</xdr:col>
      <xdr:colOff>127000</xdr:colOff>
      <xdr:row>98</xdr:row>
      <xdr:rowOff>123707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20083"/>
          <a:ext cx="8382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93625</xdr:rowOff>
    </xdr:from>
    <xdr:to>
      <xdr:col>81</xdr:col>
      <xdr:colOff>50800</xdr:colOff>
      <xdr:row>98</xdr:row>
      <xdr:rowOff>117983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95725"/>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73777</xdr:rowOff>
    </xdr:from>
    <xdr:to>
      <xdr:col>76</xdr:col>
      <xdr:colOff>114300</xdr:colOff>
      <xdr:row>98</xdr:row>
      <xdr:rowOff>93625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75877"/>
          <a:ext cx="889000" cy="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73777</xdr:rowOff>
    </xdr:from>
    <xdr:to>
      <xdr:col>71</xdr:col>
      <xdr:colOff>177800</xdr:colOff>
      <xdr:row>98</xdr:row>
      <xdr:rowOff>133660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75877"/>
          <a:ext cx="889000" cy="5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72907</xdr:rowOff>
    </xdr:from>
    <xdr:to>
      <xdr:col>85</xdr:col>
      <xdr:colOff>177800</xdr:colOff>
      <xdr:row>99</xdr:row>
      <xdr:rowOff>3057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67183</xdr:rowOff>
    </xdr:from>
    <xdr:to>
      <xdr:col>81</xdr:col>
      <xdr:colOff>101600</xdr:colOff>
      <xdr:row>98</xdr:row>
      <xdr:rowOff>168783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159910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6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42825</xdr:rowOff>
    </xdr:from>
    <xdr:to>
      <xdr:col>76</xdr:col>
      <xdr:colOff>165100</xdr:colOff>
      <xdr:row>98</xdr:row>
      <xdr:rowOff>144425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135552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22977</xdr:rowOff>
    </xdr:from>
    <xdr:to>
      <xdr:col>72</xdr:col>
      <xdr:colOff>38100</xdr:colOff>
      <xdr:row>98</xdr:row>
      <xdr:rowOff>124577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141104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82860</xdr:rowOff>
    </xdr:from>
    <xdr:to>
      <xdr:col>67</xdr:col>
      <xdr:colOff>101600</xdr:colOff>
      <xdr:row>99</xdr:row>
      <xdr:rowOff>13010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4137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8189</xdr:rowOff>
    </xdr:from>
    <xdr:to>
      <xdr:col>116</xdr:col>
      <xdr:colOff>63500</xdr:colOff>
      <xdr:row>57</xdr:row>
      <xdr:rowOff>42398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609389"/>
          <a:ext cx="838200" cy="2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42398</xdr:rowOff>
    </xdr:from>
    <xdr:to>
      <xdr:col>111</xdr:col>
      <xdr:colOff>177800</xdr:colOff>
      <xdr:row>57</xdr:row>
      <xdr:rowOff>143259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15048"/>
          <a:ext cx="889000" cy="10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143259</xdr:rowOff>
    </xdr:from>
    <xdr:to>
      <xdr:col>107</xdr:col>
      <xdr:colOff>50800</xdr:colOff>
      <xdr:row>57</xdr:row>
      <xdr:rowOff>146934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15909"/>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146934</xdr:rowOff>
    </xdr:from>
    <xdr:to>
      <xdr:col>102</xdr:col>
      <xdr:colOff>114300</xdr:colOff>
      <xdr:row>57</xdr:row>
      <xdr:rowOff>150461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19584"/>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128839</xdr:rowOff>
    </xdr:from>
    <xdr:to>
      <xdr:col>116</xdr:col>
      <xdr:colOff>114300</xdr:colOff>
      <xdr:row>56</xdr:row>
      <xdr:rowOff>58989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5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151716</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163048</xdr:rowOff>
    </xdr:from>
    <xdr:to>
      <xdr:col>112</xdr:col>
      <xdr:colOff>38100</xdr:colOff>
      <xdr:row>57</xdr:row>
      <xdr:rowOff>93198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109725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5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92459</xdr:rowOff>
    </xdr:from>
    <xdr:to>
      <xdr:col>107</xdr:col>
      <xdr:colOff>101600</xdr:colOff>
      <xdr:row>58</xdr:row>
      <xdr:rowOff>22609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6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39136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4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96134</xdr:rowOff>
    </xdr:from>
    <xdr:to>
      <xdr:col>102</xdr:col>
      <xdr:colOff>165100</xdr:colOff>
      <xdr:row>58</xdr:row>
      <xdr:rowOff>26284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42811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4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99661</xdr:rowOff>
    </xdr:from>
    <xdr:to>
      <xdr:col>98</xdr:col>
      <xdr:colOff>38100</xdr:colOff>
      <xdr:row>58</xdr:row>
      <xdr:rowOff>29811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46338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4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21780</xdr:rowOff>
    </xdr:from>
    <xdr:to>
      <xdr:col>116</xdr:col>
      <xdr:colOff>63500</xdr:colOff>
      <xdr:row>76</xdr:row>
      <xdr:rowOff>44774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51980"/>
          <a:ext cx="8382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44774</xdr:rowOff>
    </xdr:from>
    <xdr:to>
      <xdr:col>111</xdr:col>
      <xdr:colOff>177800</xdr:colOff>
      <xdr:row>76</xdr:row>
      <xdr:rowOff>61843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7497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57195</xdr:rowOff>
    </xdr:from>
    <xdr:to>
      <xdr:col>107</xdr:col>
      <xdr:colOff>50800</xdr:colOff>
      <xdr:row>76</xdr:row>
      <xdr:rowOff>61843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87395"/>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57195</xdr:rowOff>
    </xdr:from>
    <xdr:to>
      <xdr:col>102</xdr:col>
      <xdr:colOff>114300</xdr:colOff>
      <xdr:row>76</xdr:row>
      <xdr:rowOff>74968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87395"/>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142431</xdr:rowOff>
    </xdr:from>
    <xdr:to>
      <xdr:col>116</xdr:col>
      <xdr:colOff>114300</xdr:colOff>
      <xdr:row>76</xdr:row>
      <xdr:rowOff>72582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01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120857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165424</xdr:rowOff>
    </xdr:from>
    <xdr:to>
      <xdr:col>112</xdr:col>
      <xdr:colOff>38100</xdr:colOff>
      <xdr:row>76</xdr:row>
      <xdr:rowOff>95574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86701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11043</xdr:rowOff>
    </xdr:from>
    <xdr:to>
      <xdr:col>107</xdr:col>
      <xdr:colOff>101600</xdr:colOff>
      <xdr:row>76</xdr:row>
      <xdr:rowOff>112643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103770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3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6395</xdr:rowOff>
    </xdr:from>
    <xdr:to>
      <xdr:col>102</xdr:col>
      <xdr:colOff>165100</xdr:colOff>
      <xdr:row>76</xdr:row>
      <xdr:rowOff>107995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99122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24168</xdr:rowOff>
    </xdr:from>
    <xdr:to>
      <xdr:col>98</xdr:col>
      <xdr:colOff>38100</xdr:colOff>
      <xdr:row>76</xdr:row>
      <xdr:rowOff>125768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116895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4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令和２年度の歳出決算総額は、住民一人当たり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千円となっており、前年度と比較すると増加しており、類似団体平均と比べても高い水準となっている。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人件費は退職者の増加に伴い数値が大きく変動し、今後は定年退職者が多く控えることから、増加が見込まれるが、時間外勤務手当の削減などで抑制を図っていく。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特別定額給付金給付事業や新型コロナウイルス感染症対応地方創生臨時交付金を活用した事業を実施したことに伴い増加した。類似団体平均と比べて高い水準にあり、定形・常態化している補助金の見直しや必要性の低い補助金等を精査し適正化を進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貸付金が増加傾向にあるのは、新型コロナウイルス感染症対策特別資金など市融資制度資金が大幅に増加したことや、病院事業会計への貸付金の増額が主な要因である。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また、市内公共施設に関わる維持補修費などが類似団体と比べて高水準となっていることから、適切な公共施設の維持管理を行う必要がある。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26,872
26,343
565.15
20,478,268
19,697,952
671,763
10,371,442
14,718,987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83312</xdr:rowOff>
    </xdr:from>
    <xdr:to>
      <xdr:col>24</xdr:col>
      <xdr:colOff>63500</xdr:colOff>
      <xdr:row>35</xdr:row>
      <xdr:rowOff>83884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8406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70929</xdr:rowOff>
    </xdr:from>
    <xdr:to>
      <xdr:col>19</xdr:col>
      <xdr:colOff>177800</xdr:colOff>
      <xdr:row>35</xdr:row>
      <xdr:rowOff>83884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1679"/>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70929</xdr:rowOff>
    </xdr:from>
    <xdr:to>
      <xdr:col>15</xdr:col>
      <xdr:colOff>50800</xdr:colOff>
      <xdr:row>35</xdr:row>
      <xdr:rowOff>78359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167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78359</xdr:rowOff>
    </xdr:from>
    <xdr:to>
      <xdr:col>10</xdr:col>
      <xdr:colOff>114300</xdr:colOff>
      <xdr:row>35</xdr:row>
      <xdr:rowOff>95695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9109"/>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32512</xdr:rowOff>
    </xdr:from>
    <xdr:to>
      <xdr:col>24</xdr:col>
      <xdr:colOff>114300</xdr:colOff>
      <xdr:row>35</xdr:row>
      <xdr:rowOff>134112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55389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33084</xdr:rowOff>
    </xdr:from>
    <xdr:to>
      <xdr:col>20</xdr:col>
      <xdr:colOff>38100</xdr:colOff>
      <xdr:row>35</xdr:row>
      <xdr:rowOff>134684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151211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20129</xdr:rowOff>
    </xdr:from>
    <xdr:to>
      <xdr:col>15</xdr:col>
      <xdr:colOff>101600</xdr:colOff>
      <xdr:row>35</xdr:row>
      <xdr:rowOff>121729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138256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27559</xdr:rowOff>
    </xdr:from>
    <xdr:to>
      <xdr:col>10</xdr:col>
      <xdr:colOff>165100</xdr:colOff>
      <xdr:row>35</xdr:row>
      <xdr:rowOff>129159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145686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0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44895</xdr:rowOff>
    </xdr:from>
    <xdr:to>
      <xdr:col>6</xdr:col>
      <xdr:colOff>38100</xdr:colOff>
      <xdr:row>35</xdr:row>
      <xdr:rowOff>146495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163022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131890</xdr:rowOff>
    </xdr:from>
    <xdr:to>
      <xdr:col>24</xdr:col>
      <xdr:colOff>63500</xdr:colOff>
      <xdr:row>58</xdr:row>
      <xdr:rowOff>107800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4540"/>
          <a:ext cx="838200" cy="14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94904</xdr:rowOff>
    </xdr:from>
    <xdr:to>
      <xdr:col>19</xdr:col>
      <xdr:colOff>177800</xdr:colOff>
      <xdr:row>58</xdr:row>
      <xdr:rowOff>107800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9004"/>
          <a:ext cx="8890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58655</xdr:rowOff>
    </xdr:from>
    <xdr:to>
      <xdr:col>15</xdr:col>
      <xdr:colOff>50800</xdr:colOff>
      <xdr:row>58</xdr:row>
      <xdr:rowOff>94904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2755"/>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58655</xdr:rowOff>
    </xdr:from>
    <xdr:to>
      <xdr:col>10</xdr:col>
      <xdr:colOff>114300</xdr:colOff>
      <xdr:row>58</xdr:row>
      <xdr:rowOff>90659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275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81090</xdr:rowOff>
    </xdr:from>
    <xdr:to>
      <xdr:col>24</xdr:col>
      <xdr:colOff>114300</xdr:colOff>
      <xdr:row>58</xdr:row>
      <xdr:rowOff>11240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57000</xdr:rowOff>
    </xdr:from>
    <xdr:to>
      <xdr:col>20</xdr:col>
      <xdr:colOff>38100</xdr:colOff>
      <xdr:row>58</xdr:row>
      <xdr:rowOff>158600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149727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44104</xdr:rowOff>
    </xdr:from>
    <xdr:to>
      <xdr:col>15</xdr:col>
      <xdr:colOff>101600</xdr:colOff>
      <xdr:row>58</xdr:row>
      <xdr:rowOff>145704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162231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6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7855</xdr:rowOff>
    </xdr:from>
    <xdr:to>
      <xdr:col>10</xdr:col>
      <xdr:colOff>165100</xdr:colOff>
      <xdr:row>58</xdr:row>
      <xdr:rowOff>109455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125982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2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39859</xdr:rowOff>
    </xdr:from>
    <xdr:to>
      <xdr:col>6</xdr:col>
      <xdr:colOff>38100</xdr:colOff>
      <xdr:row>58</xdr:row>
      <xdr:rowOff>141459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157986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5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5319</xdr:rowOff>
    </xdr:from>
    <xdr:to>
      <xdr:col>24</xdr:col>
      <xdr:colOff>63500</xdr:colOff>
      <xdr:row>77</xdr:row>
      <xdr:rowOff>27101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06969"/>
          <a:ext cx="8382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5319</xdr:rowOff>
    </xdr:from>
    <xdr:to>
      <xdr:col>19</xdr:col>
      <xdr:colOff>177800</xdr:colOff>
      <xdr:row>77</xdr:row>
      <xdr:rowOff>53829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6969"/>
          <a:ext cx="889000" cy="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48969</xdr:rowOff>
    </xdr:from>
    <xdr:to>
      <xdr:col>15</xdr:col>
      <xdr:colOff>50800</xdr:colOff>
      <xdr:row>77</xdr:row>
      <xdr:rowOff>53829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50619"/>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137725</xdr:rowOff>
    </xdr:from>
    <xdr:to>
      <xdr:col>10</xdr:col>
      <xdr:colOff>114300</xdr:colOff>
      <xdr:row>77</xdr:row>
      <xdr:rowOff>48969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67925"/>
          <a:ext cx="889000" cy="8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147751</xdr:rowOff>
    </xdr:from>
    <xdr:to>
      <xdr:col>24</xdr:col>
      <xdr:colOff>114300</xdr:colOff>
      <xdr:row>77</xdr:row>
      <xdr:rowOff>77901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126178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125969</xdr:rowOff>
    </xdr:from>
    <xdr:to>
      <xdr:col>20</xdr:col>
      <xdr:colOff>38100</xdr:colOff>
      <xdr:row>77</xdr:row>
      <xdr:rowOff>56119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47246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3029</xdr:rowOff>
    </xdr:from>
    <xdr:to>
      <xdr:col>15</xdr:col>
      <xdr:colOff>101600</xdr:colOff>
      <xdr:row>77</xdr:row>
      <xdr:rowOff>104629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95756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9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169619</xdr:rowOff>
    </xdr:from>
    <xdr:to>
      <xdr:col>10</xdr:col>
      <xdr:colOff>165100</xdr:colOff>
      <xdr:row>77</xdr:row>
      <xdr:rowOff>99769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90896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86925</xdr:rowOff>
    </xdr:from>
    <xdr:to>
      <xdr:col>6</xdr:col>
      <xdr:colOff>38100</xdr:colOff>
      <xdr:row>77</xdr:row>
      <xdr:rowOff>17075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0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149596</xdr:rowOff>
    </xdr:from>
    <xdr:to>
      <xdr:col>24</xdr:col>
      <xdr:colOff>63500</xdr:colOff>
      <xdr:row>94</xdr:row>
      <xdr:rowOff>129555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94446"/>
          <a:ext cx="838200" cy="1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146210</xdr:rowOff>
    </xdr:from>
    <xdr:to>
      <xdr:col>19</xdr:col>
      <xdr:colOff>177800</xdr:colOff>
      <xdr:row>94</xdr:row>
      <xdr:rowOff>129555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091060"/>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157215</xdr:rowOff>
    </xdr:from>
    <xdr:to>
      <xdr:col>15</xdr:col>
      <xdr:colOff>50800</xdr:colOff>
      <xdr:row>93</xdr:row>
      <xdr:rowOff>146210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5587715"/>
          <a:ext cx="889000" cy="50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157215</xdr:rowOff>
    </xdr:from>
    <xdr:to>
      <xdr:col>10</xdr:col>
      <xdr:colOff>114300</xdr:colOff>
      <xdr:row>94</xdr:row>
      <xdr:rowOff>96679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587715"/>
          <a:ext cx="889000" cy="62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98796</xdr:rowOff>
    </xdr:from>
    <xdr:to>
      <xdr:col>24</xdr:col>
      <xdr:colOff>114300</xdr:colOff>
      <xdr:row>94</xdr:row>
      <xdr:rowOff>28946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121673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78755</xdr:rowOff>
    </xdr:from>
    <xdr:to>
      <xdr:col>20</xdr:col>
      <xdr:colOff>38100</xdr:colOff>
      <xdr:row>95</xdr:row>
      <xdr:rowOff>8905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9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25432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7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95410</xdr:rowOff>
    </xdr:from>
    <xdr:to>
      <xdr:col>15</xdr:col>
      <xdr:colOff>101600</xdr:colOff>
      <xdr:row>94</xdr:row>
      <xdr:rowOff>25560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42087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1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106415</xdr:rowOff>
    </xdr:from>
    <xdr:to>
      <xdr:col>10</xdr:col>
      <xdr:colOff>165100</xdr:colOff>
      <xdr:row>91</xdr:row>
      <xdr:rowOff>36565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5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53092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31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45879</xdr:rowOff>
    </xdr:from>
    <xdr:to>
      <xdr:col>6</xdr:col>
      <xdr:colOff>38100</xdr:colOff>
      <xdr:row>94</xdr:row>
      <xdr:rowOff>147479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164006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34544</xdr:rowOff>
    </xdr:from>
    <xdr:to>
      <xdr:col>55</xdr:col>
      <xdr:colOff>0</xdr:colOff>
      <xdr:row>30</xdr:row>
      <xdr:rowOff>110308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178044"/>
          <a:ext cx="8382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32584</xdr:rowOff>
    </xdr:from>
    <xdr:to>
      <xdr:col>50</xdr:col>
      <xdr:colOff>114300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176084"/>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32584</xdr:rowOff>
    </xdr:from>
    <xdr:to>
      <xdr:col>45</xdr:col>
      <xdr:colOff>177800</xdr:colOff>
      <xdr:row>31</xdr:row>
      <xdr:rowOff>9072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176084"/>
          <a:ext cx="889000" cy="14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9072</xdr:rowOff>
    </xdr:from>
    <xdr:to>
      <xdr:col>41</xdr:col>
      <xdr:colOff>50800</xdr:colOff>
      <xdr:row>31</xdr:row>
      <xdr:rowOff>37810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324022"/>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59508</xdr:rowOff>
    </xdr:from>
    <xdr:to>
      <xdr:col>55</xdr:col>
      <xdr:colOff>50800</xdr:colOff>
      <xdr:row>30</xdr:row>
      <xdr:rowOff>161108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2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12535</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15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155194</xdr:rowOff>
    </xdr:from>
    <xdr:to>
      <xdr:col>50</xdr:col>
      <xdr:colOff>165100</xdr:colOff>
      <xdr:row>30</xdr:row>
      <xdr:rowOff>85344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1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101871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490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153234</xdr:rowOff>
    </xdr:from>
    <xdr:to>
      <xdr:col>46</xdr:col>
      <xdr:colOff>38100</xdr:colOff>
      <xdr:row>30</xdr:row>
      <xdr:rowOff>83384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1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99911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490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129722</xdr:rowOff>
    </xdr:from>
    <xdr:to>
      <xdr:col>41</xdr:col>
      <xdr:colOff>101600</xdr:colOff>
      <xdr:row>31</xdr:row>
      <xdr:rowOff>59872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76399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04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158460</xdr:rowOff>
    </xdr:from>
    <xdr:to>
      <xdr:col>36</xdr:col>
      <xdr:colOff>165100</xdr:colOff>
      <xdr:row>31</xdr:row>
      <xdr:rowOff>88610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3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105137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0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35102</xdr:rowOff>
    </xdr:from>
    <xdr:to>
      <xdr:col>55</xdr:col>
      <xdr:colOff>0</xdr:colOff>
      <xdr:row>58</xdr:row>
      <xdr:rowOff>40757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9202"/>
          <a:ext cx="8382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40757</xdr:rowOff>
    </xdr:from>
    <xdr:to>
      <xdr:col>50</xdr:col>
      <xdr:colOff>114300</xdr:colOff>
      <xdr:row>58</xdr:row>
      <xdr:rowOff>44890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84857"/>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44890</xdr:rowOff>
    </xdr:from>
    <xdr:to>
      <xdr:col>45</xdr:col>
      <xdr:colOff>177800</xdr:colOff>
      <xdr:row>58</xdr:row>
      <xdr:rowOff>49526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88990"/>
          <a:ext cx="8890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49526</xdr:rowOff>
    </xdr:from>
    <xdr:to>
      <xdr:col>41</xdr:col>
      <xdr:colOff>50800</xdr:colOff>
      <xdr:row>58</xdr:row>
      <xdr:rowOff>57998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93626"/>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155752</xdr:rowOff>
    </xdr:from>
    <xdr:to>
      <xdr:col>55</xdr:col>
      <xdr:colOff>50800</xdr:colOff>
      <xdr:row>58</xdr:row>
      <xdr:rowOff>85902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70679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161407</xdr:rowOff>
    </xdr:from>
    <xdr:to>
      <xdr:col>50</xdr:col>
      <xdr:colOff>165100</xdr:colOff>
      <xdr:row>58</xdr:row>
      <xdr:rowOff>91557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82684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2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165540</xdr:rowOff>
    </xdr:from>
    <xdr:to>
      <xdr:col>46</xdr:col>
      <xdr:colOff>38100</xdr:colOff>
      <xdr:row>58</xdr:row>
      <xdr:rowOff>95690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86817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170176</xdr:rowOff>
    </xdr:from>
    <xdr:to>
      <xdr:col>41</xdr:col>
      <xdr:colOff>101600</xdr:colOff>
      <xdr:row>58</xdr:row>
      <xdr:rowOff>100326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91453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7198</xdr:rowOff>
    </xdr:from>
    <xdr:to>
      <xdr:col>36</xdr:col>
      <xdr:colOff>165100</xdr:colOff>
      <xdr:row>58</xdr:row>
      <xdr:rowOff>108798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5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99925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127241</xdr:rowOff>
    </xdr:from>
    <xdr:to>
      <xdr:col>55</xdr:col>
      <xdr:colOff>0</xdr:colOff>
      <xdr:row>76</xdr:row>
      <xdr:rowOff>160680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85991"/>
          <a:ext cx="838200" cy="2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160680</xdr:rowOff>
    </xdr:from>
    <xdr:to>
      <xdr:col>50</xdr:col>
      <xdr:colOff>114300</xdr:colOff>
      <xdr:row>76</xdr:row>
      <xdr:rowOff>167515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90880"/>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142295</xdr:rowOff>
    </xdr:from>
    <xdr:to>
      <xdr:col>45</xdr:col>
      <xdr:colOff>177800</xdr:colOff>
      <xdr:row>76</xdr:row>
      <xdr:rowOff>167515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72495"/>
          <a:ext cx="889000" cy="2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142295</xdr:rowOff>
    </xdr:from>
    <xdr:to>
      <xdr:col>41</xdr:col>
      <xdr:colOff>50800</xdr:colOff>
      <xdr:row>76</xdr:row>
      <xdr:rowOff>162034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72495"/>
          <a:ext cx="8890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76441</xdr:rowOff>
    </xdr:from>
    <xdr:to>
      <xdr:col>55</xdr:col>
      <xdr:colOff>50800</xdr:colOff>
      <xdr:row>76</xdr:row>
      <xdr:rowOff>6592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351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99318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8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109880</xdr:rowOff>
    </xdr:from>
    <xdr:to>
      <xdr:col>50</xdr:col>
      <xdr:colOff>165100</xdr:colOff>
      <xdr:row>77</xdr:row>
      <xdr:rowOff>40030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56557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116715</xdr:rowOff>
    </xdr:from>
    <xdr:to>
      <xdr:col>46</xdr:col>
      <xdr:colOff>38100</xdr:colOff>
      <xdr:row>77</xdr:row>
      <xdr:rowOff>46865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63392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91495</xdr:rowOff>
    </xdr:from>
    <xdr:to>
      <xdr:col>41</xdr:col>
      <xdr:colOff>101600</xdr:colOff>
      <xdr:row>77</xdr:row>
      <xdr:rowOff>21645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38171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9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111234</xdr:rowOff>
    </xdr:from>
    <xdr:to>
      <xdr:col>36</xdr:col>
      <xdr:colOff>165100</xdr:colOff>
      <xdr:row>77</xdr:row>
      <xdr:rowOff>41384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57911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62912</xdr:rowOff>
    </xdr:from>
    <xdr:to>
      <xdr:col>55</xdr:col>
      <xdr:colOff>0</xdr:colOff>
      <xdr:row>95</xdr:row>
      <xdr:rowOff>120466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350662"/>
          <a:ext cx="838200" cy="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62912</xdr:rowOff>
    </xdr:from>
    <xdr:to>
      <xdr:col>50</xdr:col>
      <xdr:colOff>114300</xdr:colOff>
      <xdr:row>95</xdr:row>
      <xdr:rowOff>155637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350662"/>
          <a:ext cx="889000" cy="9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133038</xdr:rowOff>
    </xdr:from>
    <xdr:to>
      <xdr:col>45</xdr:col>
      <xdr:colOff>177800</xdr:colOff>
      <xdr:row>95</xdr:row>
      <xdr:rowOff>155637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20788"/>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120258</xdr:rowOff>
    </xdr:from>
    <xdr:to>
      <xdr:col>41</xdr:col>
      <xdr:colOff>50800</xdr:colOff>
      <xdr:row>95</xdr:row>
      <xdr:rowOff>133038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08008"/>
          <a:ext cx="889000" cy="1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69666</xdr:rowOff>
    </xdr:from>
    <xdr:to>
      <xdr:col>55</xdr:col>
      <xdr:colOff>50800</xdr:colOff>
      <xdr:row>95</xdr:row>
      <xdr:rowOff>171266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92543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2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12112</xdr:rowOff>
    </xdr:from>
    <xdr:to>
      <xdr:col>50</xdr:col>
      <xdr:colOff>165100</xdr:colOff>
      <xdr:row>95</xdr:row>
      <xdr:rowOff>113712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130239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104837</xdr:rowOff>
    </xdr:from>
    <xdr:to>
      <xdr:col>46</xdr:col>
      <xdr:colOff>38100</xdr:colOff>
      <xdr:row>96</xdr:row>
      <xdr:rowOff>34987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51514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6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82238</xdr:rowOff>
    </xdr:from>
    <xdr:to>
      <xdr:col>41</xdr:col>
      <xdr:colOff>101600</xdr:colOff>
      <xdr:row>96</xdr:row>
      <xdr:rowOff>12388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28915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4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69458</xdr:rowOff>
    </xdr:from>
    <xdr:to>
      <xdr:col>36</xdr:col>
      <xdr:colOff>165100</xdr:colOff>
      <xdr:row>95</xdr:row>
      <xdr:rowOff>171058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16135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88788</xdr:rowOff>
    </xdr:from>
    <xdr:to>
      <xdr:col>85</xdr:col>
      <xdr:colOff>127000</xdr:colOff>
      <xdr:row>37</xdr:row>
      <xdr:rowOff>106831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32438"/>
          <a:ext cx="8382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88788</xdr:rowOff>
    </xdr:from>
    <xdr:to>
      <xdr:col>81</xdr:col>
      <xdr:colOff>50800</xdr:colOff>
      <xdr:row>37</xdr:row>
      <xdr:rowOff>112970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32438"/>
          <a:ext cx="889000" cy="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112970</xdr:rowOff>
    </xdr:from>
    <xdr:to>
      <xdr:col>76</xdr:col>
      <xdr:colOff>114300</xdr:colOff>
      <xdr:row>37</xdr:row>
      <xdr:rowOff>114276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5662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104251</xdr:rowOff>
    </xdr:from>
    <xdr:to>
      <xdr:col>71</xdr:col>
      <xdr:colOff>177800</xdr:colOff>
      <xdr:row>37</xdr:row>
      <xdr:rowOff>114276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47901"/>
          <a:ext cx="889000" cy="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56031</xdr:rowOff>
    </xdr:from>
    <xdr:to>
      <xdr:col>85</xdr:col>
      <xdr:colOff>177800</xdr:colOff>
      <xdr:row>37</xdr:row>
      <xdr:rowOff>157631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34458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7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37988</xdr:rowOff>
    </xdr:from>
    <xdr:to>
      <xdr:col>81</xdr:col>
      <xdr:colOff>101600</xdr:colOff>
      <xdr:row>37</xdr:row>
      <xdr:rowOff>139588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8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130715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7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62170</xdr:rowOff>
    </xdr:from>
    <xdr:to>
      <xdr:col>76</xdr:col>
      <xdr:colOff>165100</xdr:colOff>
      <xdr:row>37</xdr:row>
      <xdr:rowOff>163770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154897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9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63476</xdr:rowOff>
    </xdr:from>
    <xdr:to>
      <xdr:col>72</xdr:col>
      <xdr:colOff>38100</xdr:colOff>
      <xdr:row>37</xdr:row>
      <xdr:rowOff>165077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071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156204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53451</xdr:rowOff>
    </xdr:from>
    <xdr:to>
      <xdr:col>67</xdr:col>
      <xdr:colOff>101600</xdr:colOff>
      <xdr:row>37</xdr:row>
      <xdr:rowOff>155051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146178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8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168816</xdr:rowOff>
    </xdr:from>
    <xdr:to>
      <xdr:col>85</xdr:col>
      <xdr:colOff>127000</xdr:colOff>
      <xdr:row>57</xdr:row>
      <xdr:rowOff>4376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98566"/>
          <a:ext cx="838200" cy="1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168816</xdr:rowOff>
    </xdr:from>
    <xdr:to>
      <xdr:col>81</xdr:col>
      <xdr:colOff>50800</xdr:colOff>
      <xdr:row>57</xdr:row>
      <xdr:rowOff>61816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98566"/>
          <a:ext cx="889000" cy="2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12362</xdr:rowOff>
    </xdr:from>
    <xdr:to>
      <xdr:col>76</xdr:col>
      <xdr:colOff>114300</xdr:colOff>
      <xdr:row>57</xdr:row>
      <xdr:rowOff>61816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85012"/>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12362</xdr:rowOff>
    </xdr:from>
    <xdr:to>
      <xdr:col>71</xdr:col>
      <xdr:colOff>177800</xdr:colOff>
      <xdr:row>57</xdr:row>
      <xdr:rowOff>45387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85012"/>
          <a:ext cx="889000" cy="3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125026</xdr:rowOff>
    </xdr:from>
    <xdr:to>
      <xdr:col>85</xdr:col>
      <xdr:colOff>177800</xdr:colOff>
      <xdr:row>57</xdr:row>
      <xdr:rowOff>55176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103453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118016</xdr:rowOff>
    </xdr:from>
    <xdr:to>
      <xdr:col>81</xdr:col>
      <xdr:colOff>101600</xdr:colOff>
      <xdr:row>56</xdr:row>
      <xdr:rowOff>48166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64693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2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11016</xdr:rowOff>
    </xdr:from>
    <xdr:to>
      <xdr:col>76</xdr:col>
      <xdr:colOff>165100</xdr:colOff>
      <xdr:row>57</xdr:row>
      <xdr:rowOff>112616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103743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133012</xdr:rowOff>
    </xdr:from>
    <xdr:to>
      <xdr:col>72</xdr:col>
      <xdr:colOff>38100</xdr:colOff>
      <xdr:row>57</xdr:row>
      <xdr:rowOff>63162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54289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2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166037</xdr:rowOff>
    </xdr:from>
    <xdr:to>
      <xdr:col>67</xdr:col>
      <xdr:colOff>101600</xdr:colOff>
      <xdr:row>57</xdr:row>
      <xdr:rowOff>96187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87314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18935</xdr:rowOff>
    </xdr:from>
    <xdr:to>
      <xdr:col>85</xdr:col>
      <xdr:colOff>127000</xdr:colOff>
      <xdr:row>79</xdr:row>
      <xdr:rowOff>21743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63485"/>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2260</xdr:rowOff>
    </xdr:from>
    <xdr:to>
      <xdr:col>81</xdr:col>
      <xdr:colOff>50800</xdr:colOff>
      <xdr:row>79</xdr:row>
      <xdr:rowOff>21743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46810"/>
          <a:ext cx="889000" cy="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2260</xdr:rowOff>
    </xdr:from>
    <xdr:to>
      <xdr:col>76</xdr:col>
      <xdr:colOff>114300</xdr:colOff>
      <xdr:row>79</xdr:row>
      <xdr:rowOff>26339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46810"/>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26339</xdr:rowOff>
    </xdr:from>
    <xdr:to>
      <xdr:col>71</xdr:col>
      <xdr:colOff>177800</xdr:colOff>
      <xdr:row>79</xdr:row>
      <xdr:rowOff>28651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70889"/>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139585</xdr:rowOff>
    </xdr:from>
    <xdr:to>
      <xdr:col>85</xdr:col>
      <xdr:colOff>177800</xdr:colOff>
      <xdr:row>79</xdr:row>
      <xdr:rowOff>69735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54512</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2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142393</xdr:rowOff>
    </xdr:from>
    <xdr:to>
      <xdr:col>81</xdr:col>
      <xdr:colOff>101600</xdr:colOff>
      <xdr:row>79</xdr:row>
      <xdr:rowOff>72543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63670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122910</xdr:rowOff>
    </xdr:from>
    <xdr:to>
      <xdr:col>76</xdr:col>
      <xdr:colOff>165100</xdr:colOff>
      <xdr:row>79</xdr:row>
      <xdr:rowOff>53060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44187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8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146989</xdr:rowOff>
    </xdr:from>
    <xdr:to>
      <xdr:col>72</xdr:col>
      <xdr:colOff>38100</xdr:colOff>
      <xdr:row>79</xdr:row>
      <xdr:rowOff>77139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68266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149301</xdr:rowOff>
    </xdr:from>
    <xdr:to>
      <xdr:col>67</xdr:col>
      <xdr:colOff>101600</xdr:colOff>
      <xdr:row>79</xdr:row>
      <xdr:rowOff>79451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70578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99417</xdr:rowOff>
    </xdr:from>
    <xdr:to>
      <xdr:col>85</xdr:col>
      <xdr:colOff>127000</xdr:colOff>
      <xdr:row>98</xdr:row>
      <xdr:rowOff>108454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01517"/>
          <a:ext cx="8382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108454</xdr:rowOff>
    </xdr:from>
    <xdr:to>
      <xdr:col>81</xdr:col>
      <xdr:colOff>50800</xdr:colOff>
      <xdr:row>98</xdr:row>
      <xdr:rowOff>112235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10554"/>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103738</xdr:rowOff>
    </xdr:from>
    <xdr:to>
      <xdr:col>76</xdr:col>
      <xdr:colOff>114300</xdr:colOff>
      <xdr:row>98</xdr:row>
      <xdr:rowOff>112235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0583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78550</xdr:rowOff>
    </xdr:from>
    <xdr:to>
      <xdr:col>71</xdr:col>
      <xdr:colOff>177800</xdr:colOff>
      <xdr:row>98</xdr:row>
      <xdr:rowOff>103738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80650"/>
          <a:ext cx="889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48617</xdr:rowOff>
    </xdr:from>
    <xdr:to>
      <xdr:col>85</xdr:col>
      <xdr:colOff>177800</xdr:colOff>
      <xdr:row>98</xdr:row>
      <xdr:rowOff>150217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57654</xdr:rowOff>
    </xdr:from>
    <xdr:to>
      <xdr:col>81</xdr:col>
      <xdr:colOff>101600</xdr:colOff>
      <xdr:row>98</xdr:row>
      <xdr:rowOff>159254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150381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61435</xdr:rowOff>
    </xdr:from>
    <xdr:to>
      <xdr:col>76</xdr:col>
      <xdr:colOff>165100</xdr:colOff>
      <xdr:row>98</xdr:row>
      <xdr:rowOff>163035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154162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52938</xdr:rowOff>
    </xdr:from>
    <xdr:to>
      <xdr:col>72</xdr:col>
      <xdr:colOff>38100</xdr:colOff>
      <xdr:row>98</xdr:row>
      <xdr:rowOff>154538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145665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27750</xdr:rowOff>
    </xdr:from>
    <xdr:to>
      <xdr:col>67</xdr:col>
      <xdr:colOff>101600</xdr:colOff>
      <xdr:row>98</xdr:row>
      <xdr:rowOff>129350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120477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の衛生費については、新型コロナウイルスワクチン接種事業や感染拡大防止対策事業が要因となり、増加となった。類似団体平均と比べて高い水準にあるが、ごみ処理広域化事業に対する広域連合の負担金が多額となっていることなど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また、労働費・商工費について、類似団体内で高い順位となっているのは、創業支援や当市の基幹産業である観光事業に注力していることが要因として挙げられる。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類似団体平均と比べ上回っているのは、広域ごみ処理施設周辺の市道道路改良整備や歩道設置などが増加したことが主な要因であり、整備が完了したことから、今後は横ばいになると見込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教育費については、令和元年度に実施した市内の小学校・中学校の空調設備整備事業に伴い一時的に増加し、令和２年度は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スクール事業に伴い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Wi-Fi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環境整備やパソコン機器導入を実施しており、増加傾向となっている。今後は小学校・中学校の再編化を進め、経費の削減を図ることとしている。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費目については、おおむね平年ベースで推移しているが、財源確保が課題となっている中で、現状と同規模の事業を続けていくことが困難であることから、さらなる事業の選択と集中を進めることが必要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については、財政調整基金の取崩しを行ったことにより、実質収支額、実質単年度収支がともにプラスとなっている。今後の見通しとしては、コロナ禍による景気低迷のなか、好材料に乏しく、引き続き難しい財政運営が求められることから、事務事業の見直し・統廃合などの合理的な事業の選択と集中に取り組み、健全財政の堅持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令和２年度では、病院事業会計における連結実質赤字比率に係る赤字額が数値なしとなり、大幅に改善する結果となった。平成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年度に策定し、平成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スタートした経営健全化計画に基づく取組み及び一般会計からの繰入金等の継続により、単年度の経常収支では黒字を達成し結果に表れていると分析している。しかしながら、一般会計の財政的負担は依然として大きくなっており、病院事業会計の経営改善は急務であることに変わりはなく、経営健全化計画に基づく経営改善を引き続き継続し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その他の特別会計・企業会計については、現在のところ、黒字を計上しているため、今後も引き続き一般会計を圧迫することのないように努める。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20478268</v>
      </c>
      <c r="BO4" s="464"/>
      <c r="BP4" s="464"/>
      <c r="BQ4" s="464"/>
      <c r="BR4" s="464"/>
      <c r="BS4" s="464"/>
      <c r="BT4" s="464"/>
      <c r="BU4" s="465"/>
      <c r="BV4" s="463">
        <v>17629952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6.5</v>
      </c>
      <c r="CU4" s="648"/>
      <c r="CV4" s="648"/>
      <c r="CW4" s="648"/>
      <c r="CX4" s="648"/>
      <c r="CY4" s="648"/>
      <c r="CZ4" s="648"/>
      <c r="DA4" s="649"/>
      <c r="DB4" s="647">
        <v>4.4000000000000004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19697952</v>
      </c>
      <c r="BO5" s="469"/>
      <c r="BP5" s="469"/>
      <c r="BQ5" s="469"/>
      <c r="BR5" s="469"/>
      <c r="BS5" s="469"/>
      <c r="BT5" s="469"/>
      <c r="BU5" s="470"/>
      <c r="BV5" s="468">
        <v>16992492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94.1</v>
      </c>
      <c r="CU5" s="439"/>
      <c r="CV5" s="439"/>
      <c r="CW5" s="439"/>
      <c r="CX5" s="439"/>
      <c r="CY5" s="439"/>
      <c r="CZ5" s="439"/>
      <c r="DA5" s="440"/>
      <c r="DB5" s="438">
        <v>91.2</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780316</v>
      </c>
      <c r="BO6" s="469"/>
      <c r="BP6" s="469"/>
      <c r="BQ6" s="469"/>
      <c r="BR6" s="469"/>
      <c r="BS6" s="469"/>
      <c r="BT6" s="469"/>
      <c r="BU6" s="470"/>
      <c r="BV6" s="468">
        <v>637460</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97.9</v>
      </c>
      <c r="CU6" s="622"/>
      <c r="CV6" s="622"/>
      <c r="CW6" s="622"/>
      <c r="CX6" s="622"/>
      <c r="CY6" s="622"/>
      <c r="CZ6" s="622"/>
      <c r="DA6" s="623"/>
      <c r="DB6" s="621">
        <v>94.9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108553</v>
      </c>
      <c r="BO7" s="469"/>
      <c r="BP7" s="469"/>
      <c r="BQ7" s="469"/>
      <c r="BR7" s="469"/>
      <c r="BS7" s="469"/>
      <c r="BT7" s="469"/>
      <c r="BU7" s="470"/>
      <c r="BV7" s="468">
        <v>195076</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10371442</v>
      </c>
      <c r="CU7" s="469"/>
      <c r="CV7" s="469"/>
      <c r="CW7" s="469"/>
      <c r="CX7" s="469"/>
      <c r="CY7" s="469"/>
      <c r="CZ7" s="469"/>
      <c r="DA7" s="470"/>
      <c r="DB7" s="468">
        <v>10126191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671763</v>
      </c>
      <c r="BO8" s="469"/>
      <c r="BP8" s="469"/>
      <c r="BQ8" s="469"/>
      <c r="BR8" s="469"/>
      <c r="BS8" s="469"/>
      <c r="BT8" s="469"/>
      <c r="BU8" s="470"/>
      <c r="BV8" s="468">
        <v>442384</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0.45</v>
      </c>
      <c r="CU8" s="582"/>
      <c r="CV8" s="582"/>
      <c r="CW8" s="582"/>
      <c r="CX8" s="582"/>
      <c r="CY8" s="582"/>
      <c r="CZ8" s="582"/>
      <c r="DA8" s="583"/>
      <c r="DB8" s="581">
        <v>0.44</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26029</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229379</v>
      </c>
      <c r="BO9" s="469"/>
      <c r="BP9" s="469"/>
      <c r="BQ9" s="469"/>
      <c r="BR9" s="469"/>
      <c r="BS9" s="469"/>
      <c r="BT9" s="469"/>
      <c r="BU9" s="470"/>
      <c r="BV9" s="468">
        <v>-175739</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10.6</v>
      </c>
      <c r="CU9" s="439"/>
      <c r="CV9" s="439"/>
      <c r="CW9" s="439"/>
      <c r="CX9" s="439"/>
      <c r="CY9" s="439"/>
      <c r="CZ9" s="439"/>
      <c r="DA9" s="440"/>
      <c r="DB9" s="438">
        <v>10.9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28041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0</v>
      </c>
      <c r="BO10" s="469"/>
      <c r="BP10" s="469"/>
      <c r="BQ10" s="469"/>
      <c r="BR10" s="469"/>
      <c r="BS10" s="469"/>
      <c r="BT10" s="469"/>
      <c r="BU10" s="470"/>
      <c r="BV10" s="468">
        <v>200000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26872</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104</v>
      </c>
      <c r="AV12" s="526"/>
      <c r="AW12" s="526"/>
      <c r="AX12" s="526"/>
      <c r="AY12" s="448" t="s">
        <v>134</v>
      </c>
      <c r="AZ12" s="449"/>
      <c r="BA12" s="449"/>
      <c r="BB12" s="449"/>
      <c r="BC12" s="449"/>
      <c r="BD12" s="449"/>
      <c r="BE12" s="449"/>
      <c r="BF12" s="449"/>
      <c r="BG12" s="449"/>
      <c r="BH12" s="449"/>
      <c r="BI12" s="449"/>
      <c r="BJ12" s="449"/>
      <c r="BK12" s="449"/>
      <c r="BL12" s="449"/>
      <c r="BM12" s="450"/>
      <c r="BN12" s="468">
        <v>160000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26343</v>
      </c>
      <c r="S13" s="572"/>
      <c r="T13" s="572"/>
      <c r="U13" s="572"/>
      <c r="V13" s="573"/>
      <c r="W13" s="559" t="s">
        <v>137</v>
      </c>
      <c r="X13" s="481"/>
      <c r="Y13" s="481"/>
      <c r="Z13" s="481"/>
      <c r="AA13" s="481"/>
      <c r="AB13" s="482"/>
      <c r="AC13" s="444">
        <v>1228</v>
      </c>
      <c r="AD13" s="445"/>
      <c r="AE13" s="445"/>
      <c r="AF13" s="445"/>
      <c r="AG13" s="446"/>
      <c r="AH13" s="444">
        <v>1363</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69379</v>
      </c>
      <c r="BO13" s="469"/>
      <c r="BP13" s="469"/>
      <c r="BQ13" s="469"/>
      <c r="BR13" s="469"/>
      <c r="BS13" s="469"/>
      <c r="BT13" s="469"/>
      <c r="BU13" s="470"/>
      <c r="BV13" s="468">
        <v>24261</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7.7</v>
      </c>
      <c r="CU13" s="439"/>
      <c r="CV13" s="439"/>
      <c r="CW13" s="439"/>
      <c r="CX13" s="439"/>
      <c r="CY13" s="439"/>
      <c r="CZ13" s="439"/>
      <c r="DA13" s="440"/>
      <c r="DB13" s="438">
        <v>7.1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27249</v>
      </c>
      <c r="S14" s="572"/>
      <c r="T14" s="572"/>
      <c r="U14" s="572"/>
      <c r="V14" s="573"/>
      <c r="W14" s="574"/>
      <c r="X14" s="484"/>
      <c r="Y14" s="484"/>
      <c r="Z14" s="484"/>
      <c r="AA14" s="484"/>
      <c r="AB14" s="485"/>
      <c r="AC14" s="564">
        <v>9</v>
      </c>
      <c r="AD14" s="565"/>
      <c r="AE14" s="565"/>
      <c r="AF14" s="565"/>
      <c r="AG14" s="566"/>
      <c r="AH14" s="564">
        <v>9.3000000000000007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48.6</v>
      </c>
      <c r="CU14" s="576"/>
      <c r="CV14" s="576"/>
      <c r="CW14" s="576"/>
      <c r="CX14" s="576"/>
      <c r="CY14" s="576"/>
      <c r="CZ14" s="576"/>
      <c r="DA14" s="577"/>
      <c r="DB14" s="575">
        <v>48.8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26711</v>
      </c>
      <c r="S15" s="572"/>
      <c r="T15" s="572"/>
      <c r="U15" s="572"/>
      <c r="V15" s="573"/>
      <c r="W15" s="559" t="s">
        <v>145</v>
      </c>
      <c r="X15" s="481"/>
      <c r="Y15" s="481"/>
      <c r="Z15" s="481"/>
      <c r="AA15" s="481"/>
      <c r="AB15" s="482"/>
      <c r="AC15" s="444">
        <v>3956</v>
      </c>
      <c r="AD15" s="445"/>
      <c r="AE15" s="445"/>
      <c r="AF15" s="445"/>
      <c r="AG15" s="446"/>
      <c r="AH15" s="444">
        <v>4385</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3975778</v>
      </c>
      <c r="BO15" s="464"/>
      <c r="BP15" s="464"/>
      <c r="BQ15" s="464"/>
      <c r="BR15" s="464"/>
      <c r="BS15" s="464"/>
      <c r="BT15" s="464"/>
      <c r="BU15" s="465"/>
      <c r="BV15" s="463">
        <v>3839926</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28.9</v>
      </c>
      <c r="AD16" s="565"/>
      <c r="AE16" s="565"/>
      <c r="AF16" s="565"/>
      <c r="AG16" s="566"/>
      <c r="AH16" s="564">
        <v>30</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8914255</v>
      </c>
      <c r="BO16" s="469"/>
      <c r="BP16" s="469"/>
      <c r="BQ16" s="469"/>
      <c r="BR16" s="469"/>
      <c r="BS16" s="469"/>
      <c r="BT16" s="469"/>
      <c r="BU16" s="470"/>
      <c r="BV16" s="468">
        <v>8661871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8513</v>
      </c>
      <c r="AD17" s="445"/>
      <c r="AE17" s="445"/>
      <c r="AF17" s="445"/>
      <c r="AG17" s="446"/>
      <c r="AH17" s="444">
        <v>8859</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5023389</v>
      </c>
      <c r="BO17" s="469"/>
      <c r="BP17" s="469"/>
      <c r="BQ17" s="469"/>
      <c r="BR17" s="469"/>
      <c r="BS17" s="469"/>
      <c r="BT17" s="469"/>
      <c r="BU17" s="470"/>
      <c r="BV17" s="468">
        <v>4892050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565.15</v>
      </c>
      <c r="M18" s="533"/>
      <c r="N18" s="533"/>
      <c r="O18" s="533"/>
      <c r="P18" s="533"/>
      <c r="Q18" s="533"/>
      <c r="R18" s="534"/>
      <c r="S18" s="534"/>
      <c r="T18" s="534"/>
      <c r="U18" s="534"/>
      <c r="V18" s="535"/>
      <c r="W18" s="549"/>
      <c r="X18" s="550"/>
      <c r="Y18" s="550"/>
      <c r="Z18" s="550"/>
      <c r="AA18" s="550"/>
      <c r="AB18" s="560"/>
      <c r="AC18" s="432">
        <v>62.2</v>
      </c>
      <c r="AD18" s="433"/>
      <c r="AE18" s="433"/>
      <c r="AF18" s="433"/>
      <c r="AG18" s="536"/>
      <c r="AH18" s="432">
        <v>60.6</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9786550</v>
      </c>
      <c r="BO18" s="469"/>
      <c r="BP18" s="469"/>
      <c r="BQ18" s="469"/>
      <c r="BR18" s="469"/>
      <c r="BS18" s="469"/>
      <c r="BT18" s="469"/>
      <c r="BU18" s="470"/>
      <c r="BV18" s="468">
        <v>9478542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46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13092982</v>
      </c>
      <c r="BO19" s="469"/>
      <c r="BP19" s="469"/>
      <c r="BQ19" s="469"/>
      <c r="BR19" s="469"/>
      <c r="BS19" s="469"/>
      <c r="BT19" s="469"/>
      <c r="BU19" s="470"/>
      <c r="BV19" s="468">
        <v>12301059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10739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14718987</v>
      </c>
      <c r="BO23" s="469"/>
      <c r="BP23" s="469"/>
      <c r="BQ23" s="469"/>
      <c r="BR23" s="469"/>
      <c r="BS23" s="469"/>
      <c r="BT23" s="469"/>
      <c r="BU23" s="470"/>
      <c r="BV23" s="468">
        <v>15258556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8010</v>
      </c>
      <c r="R24" s="445"/>
      <c r="S24" s="445"/>
      <c r="T24" s="445"/>
      <c r="U24" s="445"/>
      <c r="V24" s="446"/>
      <c r="W24" s="510"/>
      <c r="X24" s="501"/>
      <c r="Y24" s="502"/>
      <c r="Z24" s="441" t="s">
        <v>169</v>
      </c>
      <c r="AA24" s="442"/>
      <c r="AB24" s="442"/>
      <c r="AC24" s="442"/>
      <c r="AD24" s="442"/>
      <c r="AE24" s="442"/>
      <c r="AF24" s="442"/>
      <c r="AG24" s="443"/>
      <c r="AH24" s="444">
        <v>302</v>
      </c>
      <c r="AI24" s="445"/>
      <c r="AJ24" s="445"/>
      <c r="AK24" s="445"/>
      <c r="AL24" s="446"/>
      <c r="AM24" s="444">
        <v>946770</v>
      </c>
      <c r="AN24" s="445"/>
      <c r="AO24" s="445"/>
      <c r="AP24" s="445"/>
      <c r="AQ24" s="445"/>
      <c r="AR24" s="446"/>
      <c r="AS24" s="444">
        <v>3135</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9102681</v>
      </c>
      <c r="BO24" s="469"/>
      <c r="BP24" s="469"/>
      <c r="BQ24" s="469"/>
      <c r="BR24" s="469"/>
      <c r="BS24" s="469"/>
      <c r="BT24" s="469"/>
      <c r="BU24" s="470"/>
      <c r="BV24" s="468">
        <v>9287752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6620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1117716</v>
      </c>
      <c r="BO25" s="464"/>
      <c r="BP25" s="464"/>
      <c r="BQ25" s="464"/>
      <c r="BR25" s="464"/>
      <c r="BS25" s="464"/>
      <c r="BT25" s="464"/>
      <c r="BU25" s="465"/>
      <c r="BV25" s="463">
        <v>1178740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5700</v>
      </c>
      <c r="R26" s="445"/>
      <c r="S26" s="445"/>
      <c r="T26" s="445"/>
      <c r="U26" s="445"/>
      <c r="V26" s="446"/>
      <c r="W26" s="510"/>
      <c r="X26" s="501"/>
      <c r="Y26" s="502"/>
      <c r="Z26" s="441" t="s">
        <v>177</v>
      </c>
      <c r="AA26" s="523"/>
      <c r="AB26" s="523"/>
      <c r="AC26" s="523"/>
      <c r="AD26" s="523"/>
      <c r="AE26" s="523"/>
      <c r="AF26" s="523"/>
      <c r="AG26" s="524"/>
      <c r="AH26" s="444">
        <v>7</v>
      </c>
      <c r="AI26" s="445"/>
      <c r="AJ26" s="445"/>
      <c r="AK26" s="445"/>
      <c r="AL26" s="446"/>
      <c r="AM26" s="444">
        <v>23765</v>
      </c>
      <c r="AN26" s="445"/>
      <c r="AO26" s="445"/>
      <c r="AP26" s="445"/>
      <c r="AQ26" s="445"/>
      <c r="AR26" s="446"/>
      <c r="AS26" s="444">
        <v>3395</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3740</v>
      </c>
      <c r="R27" s="445"/>
      <c r="S27" s="445"/>
      <c r="T27" s="445"/>
      <c r="U27" s="445"/>
      <c r="V27" s="446"/>
      <c r="W27" s="510"/>
      <c r="X27" s="501"/>
      <c r="Y27" s="502"/>
      <c r="Z27" s="441" t="s">
        <v>180</v>
      </c>
      <c r="AA27" s="442"/>
      <c r="AB27" s="442"/>
      <c r="AC27" s="442"/>
      <c r="AD27" s="442"/>
      <c r="AE27" s="442"/>
      <c r="AF27" s="442"/>
      <c r="AG27" s="443"/>
      <c r="AH27" s="444">
        <v>2</v>
      </c>
      <c r="AI27" s="445"/>
      <c r="AJ27" s="445"/>
      <c r="AK27" s="445"/>
      <c r="AL27" s="446"/>
      <c r="AM27" s="444" t="s">
        <v>181</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128</v>
      </c>
      <c r="BO27" s="472"/>
      <c r="BP27" s="472"/>
      <c r="BQ27" s="472"/>
      <c r="BR27" s="472"/>
      <c r="BS27" s="472"/>
      <c r="BT27" s="472"/>
      <c r="BU27" s="473"/>
      <c r="BV27" s="471" t="s">
        <v>174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3130</v>
      </c>
      <c r="R28" s="445"/>
      <c r="S28" s="445"/>
      <c r="T28" s="445"/>
      <c r="U28" s="445"/>
      <c r="V28" s="446"/>
      <c r="W28" s="510"/>
      <c r="X28" s="501"/>
      <c r="Y28" s="502"/>
      <c r="Z28" s="441" t="s">
        <v>185</v>
      </c>
      <c r="AA28" s="442"/>
      <c r="AB28" s="442"/>
      <c r="AC28" s="442"/>
      <c r="AD28" s="442"/>
      <c r="AE28" s="442"/>
      <c r="AF28" s="442"/>
      <c r="AG28" s="443"/>
      <c r="AH28" s="444" t="s">
        <v>128</v>
      </c>
      <c r="AI28" s="445"/>
      <c r="AJ28" s="445"/>
      <c r="AK28" s="445"/>
      <c r="AL28" s="446"/>
      <c r="AM28" s="444" t="s">
        <v>174</v>
      </c>
      <c r="AN28" s="445"/>
      <c r="AO28" s="445"/>
      <c r="AP28" s="445"/>
      <c r="AQ28" s="445"/>
      <c r="AR28" s="446"/>
      <c r="AS28" s="444" t="s">
        <v>127</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1797028</v>
      </c>
      <c r="BO28" s="464"/>
      <c r="BP28" s="464"/>
      <c r="BQ28" s="464"/>
      <c r="BR28" s="464"/>
      <c r="BS28" s="464"/>
      <c r="BT28" s="464"/>
      <c r="BU28" s="465"/>
      <c r="BV28" s="463">
        <v>1957028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14</v>
      </c>
      <c r="M29" s="445"/>
      <c r="N29" s="445"/>
      <c r="O29" s="445"/>
      <c r="P29" s="446"/>
      <c r="Q29" s="444">
        <v>2960</v>
      </c>
      <c r="R29" s="445"/>
      <c r="S29" s="445"/>
      <c r="T29" s="445"/>
      <c r="U29" s="445"/>
      <c r="V29" s="446"/>
      <c r="W29" s="511"/>
      <c r="X29" s="512"/>
      <c r="Y29" s="513"/>
      <c r="Z29" s="441" t="s">
        <v>188</v>
      </c>
      <c r="AA29" s="442"/>
      <c r="AB29" s="442"/>
      <c r="AC29" s="442"/>
      <c r="AD29" s="442"/>
      <c r="AE29" s="442"/>
      <c r="AF29" s="442"/>
      <c r="AG29" s="443"/>
      <c r="AH29" s="444">
        <v>304</v>
      </c>
      <c r="AI29" s="445"/>
      <c r="AJ29" s="445"/>
      <c r="AK29" s="445"/>
      <c r="AL29" s="446"/>
      <c r="AM29" s="444">
        <v>953116</v>
      </c>
      <c r="AN29" s="445"/>
      <c r="AO29" s="445"/>
      <c r="AP29" s="445"/>
      <c r="AQ29" s="445"/>
      <c r="AR29" s="446"/>
      <c r="AS29" s="444">
        <v>3135</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t="s">
        <v>127</v>
      </c>
      <c r="BO29" s="469"/>
      <c r="BP29" s="469"/>
      <c r="BQ29" s="469"/>
      <c r="BR29" s="469"/>
      <c r="BS29" s="469"/>
      <c r="BT29" s="469"/>
      <c r="BU29" s="470"/>
      <c r="BV29" s="468" t="s">
        <v>174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96.7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2536290</v>
      </c>
      <c r="BO30" s="472"/>
      <c r="BP30" s="472"/>
      <c r="BQ30" s="472"/>
      <c r="BR30" s="472"/>
      <c r="BS30" s="472"/>
      <c r="BT30" s="472"/>
      <c r="BU30" s="473"/>
      <c r="BV30" s="471">
        <v>2820439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197</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199</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IF('各会計、関係団体の財政状況及び健全化判断比率'!B35="","",'各会計、関係団体の財政状況及び健全化判断比率'!B35)</f>
        <v>公営簡易水道事業特別会計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北アルプス広域連合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大町市土地開発公社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5</v>
      </c>
      <c r="AN35" s="427"/>
      <c r="AO35" s="426" t="str">
        <f>IF('各会計、関係団体の財政状況及び健全化判断比率'!B31="","",'各会計、関係団体の財政状況及び健全化判断比率'!B31)</f>
        <v>温泉引湯事業会計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f t="shared" si="0"/>
        <v>6</v>
      </c>
      <c r="AN36" s="427"/>
      <c r="AO36" s="426" t="str">
        <f>IF('各会計、関係団体の財政状況及び健全化判断比率'!B32="","",'各会計、関係団体の財政状況及び健全化判断比率'!B32)</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（ふるさと市町村圏事業特別会計）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7</v>
      </c>
      <c r="AN37" s="427"/>
      <c r="AO37" s="426" t="str">
        <f>IF('各会計、関係団体の財政状況及び健全化判断比率'!B33="","",'各会計、関係団体の財政状況及び健全化判断比率'!B33)</f>
        <v>農業集落排水事業会計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（介護老人保健施設事業特別会計）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8</v>
      </c>
      <c r="AN38" s="427"/>
      <c r="AO38" s="426" t="str">
        <f>IF('各会計、関係団体の財政状況及び健全化判断比率'!B34="","",'各会計、関係団体の財政状況及び健全化判断比率'!B34)</f>
        <v>病院事業会計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（介護保険事業特別会計）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（平日夜間救急医療事業特別会計）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長野県市町村自治振興組合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長野県後期高齢者医療広域連合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（後期高齢者医療事業特別会計）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CMOzTbO4Yv96tdUnG5ZRI/FPryEBNPNYaHse+y81W3sTUVLNKreXYdY72+usf481SWv9LTKLDnVFTdbVy8xh3Q==" saltValue="Mo4FP8RplyXtMFbuM+Ts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569</v>
      </c>
      <c r="D34" s="1250"/>
      <c r="E34" s="1251"/>
      <c r="F34" s="32">
        <v>5.67</v>
      </c>
      <c r="G34" s="33">
        <v>4.42</v>
      </c>
      <c r="H34" s="33">
        <v>6.1</v>
      </c>
      <c r="I34" s="33">
        <v>4.3600000000000003</v>
      </c>
      <c r="J34" s="34">
        <v>6.47</v>
      </c>
      <c r="K34" s="22"/>
      <c r="L34" s="22"/>
      <c r="M34" s="22"/>
      <c r="N34" s="22"/>
      <c r="O34" s="22"/>
      <c r="P34" s="22"/>
    </row>
    <row r="35" spans="1:16" ht="39" customHeight="1" x14ac:dyDescent="0.15">
      <c r="A35" s="22"/>
      <c r="B35" s="35"/>
      <c r="C35" s="1244" t="s">
        <v>570</v>
      </c>
      <c r="D35" s="1245"/>
      <c r="E35" s="1246"/>
      <c r="F35" s="36">
        <v>8.09</v>
      </c>
      <c r="G35" s="37">
        <v>4.9000000000000004</v>
      </c>
      <c r="H35" s="37">
        <v>5.4</v>
      </c>
      <c r="I35" s="37">
        <v>6.07</v>
      </c>
      <c r="J35" s="38">
        <v>5.08</v>
      </c>
      <c r="K35" s="22"/>
      <c r="L35" s="22"/>
      <c r="M35" s="22"/>
      <c r="N35" s="22"/>
      <c r="O35" s="22"/>
      <c r="P35" s="22"/>
    </row>
    <row r="36" spans="1:16" ht="39" customHeight="1" x14ac:dyDescent="0.15">
      <c r="A36" s="22"/>
      <c r="B36" s="35"/>
      <c r="C36" s="1244" t="s">
        <v>571</v>
      </c>
      <c r="D36" s="1245"/>
      <c r="E36" s="1246"/>
      <c r="F36" s="36" t="s">
        <v>572</v>
      </c>
      <c r="G36" s="37" t="s">
        <v>573</v>
      </c>
      <c r="H36" s="37" t="s">
        <v>574</v>
      </c>
      <c r="I36" s="37" t="s">
        <v>575</v>
      </c>
      <c r="J36" s="38">
        <v>3.88</v>
      </c>
      <c r="K36" s="22"/>
      <c r="L36" s="22"/>
      <c r="M36" s="22"/>
      <c r="N36" s="22"/>
      <c r="O36" s="22"/>
      <c r="P36" s="22"/>
    </row>
    <row r="37" spans="1:16" ht="39" customHeight="1" x14ac:dyDescent="0.15">
      <c r="A37" s="22"/>
      <c r="B37" s="35"/>
      <c r="C37" s="1244" t="s">
        <v>576</v>
      </c>
      <c r="D37" s="1245"/>
      <c r="E37" s="1246"/>
      <c r="F37" s="36">
        <v>1.89</v>
      </c>
      <c r="G37" s="37">
        <v>2.17</v>
      </c>
      <c r="H37" s="37">
        <v>2.2599999999999998</v>
      </c>
      <c r="I37" s="37">
        <v>2.1</v>
      </c>
      <c r="J37" s="38">
        <v>2.15</v>
      </c>
      <c r="K37" s="22"/>
      <c r="L37" s="22"/>
      <c r="M37" s="22"/>
      <c r="N37" s="22"/>
      <c r="O37" s="22"/>
      <c r="P37" s="22"/>
    </row>
    <row r="38" spans="1:16" ht="39" customHeight="1" x14ac:dyDescent="0.15">
      <c r="A38" s="22"/>
      <c r="B38" s="35"/>
      <c r="C38" s="1244" t="s">
        <v>577</v>
      </c>
      <c r="D38" s="1245"/>
      <c r="E38" s="1246"/>
      <c r="F38" s="36">
        <v>3.06</v>
      </c>
      <c r="G38" s="37">
        <v>0.93</v>
      </c>
      <c r="H38" s="37">
        <v>1.37</v>
      </c>
      <c r="I38" s="37">
        <v>2.36</v>
      </c>
      <c r="J38" s="38">
        <v>2.13</v>
      </c>
      <c r="K38" s="22"/>
      <c r="L38" s="22"/>
      <c r="M38" s="22"/>
      <c r="N38" s="22"/>
      <c r="O38" s="22"/>
      <c r="P38" s="22"/>
    </row>
    <row r="39" spans="1:16" ht="39" customHeight="1" x14ac:dyDescent="0.15">
      <c r="A39" s="22"/>
      <c r="B39" s="35"/>
      <c r="C39" s="1244" t="s">
        <v>578</v>
      </c>
      <c r="D39" s="1245"/>
      <c r="E39" s="1246"/>
      <c r="F39" s="36">
        <v>0.25</v>
      </c>
      <c r="G39" s="37">
        <v>0.34</v>
      </c>
      <c r="H39" s="37">
        <v>0.35</v>
      </c>
      <c r="I39" s="37">
        <v>0.4</v>
      </c>
      <c r="J39" s="38">
        <v>0.4</v>
      </c>
      <c r="K39" s="22"/>
      <c r="L39" s="22"/>
      <c r="M39" s="22"/>
      <c r="N39" s="22"/>
      <c r="O39" s="22"/>
      <c r="P39" s="22"/>
    </row>
    <row r="40" spans="1:16" ht="39" customHeight="1" x14ac:dyDescent="0.15">
      <c r="A40" s="22"/>
      <c r="B40" s="35"/>
      <c r="C40" s="1244" t="s">
        <v>579</v>
      </c>
      <c r="D40" s="1245"/>
      <c r="E40" s="1246"/>
      <c r="F40" s="36">
        <v>1.33</v>
      </c>
      <c r="G40" s="37">
        <v>2.15</v>
      </c>
      <c r="H40" s="37">
        <v>0.34</v>
      </c>
      <c r="I40" s="37">
        <v>0.27</v>
      </c>
      <c r="J40" s="38">
        <v>0.28000000000000003</v>
      </c>
      <c r="K40" s="22"/>
      <c r="L40" s="22"/>
      <c r="M40" s="22"/>
      <c r="N40" s="22"/>
      <c r="O40" s="22"/>
      <c r="P40" s="22"/>
    </row>
    <row r="41" spans="1:16" ht="39" customHeight="1" x14ac:dyDescent="0.15">
      <c r="A41" s="22"/>
      <c r="B41" s="35"/>
      <c r="C41" s="1244" t="s">
        <v>580</v>
      </c>
      <c r="D41" s="1245"/>
      <c r="E41" s="1246"/>
      <c r="F41" s="36">
        <v>0.09</v>
      </c>
      <c r="G41" s="37">
        <v>0.18</v>
      </c>
      <c r="H41" s="37">
        <v>0.15</v>
      </c>
      <c r="I41" s="37">
        <v>0.08</v>
      </c>
      <c r="J41" s="38">
        <v>0.02</v>
      </c>
      <c r="K41" s="22"/>
      <c r="L41" s="22"/>
      <c r="M41" s="22"/>
      <c r="N41" s="22"/>
      <c r="O41" s="22"/>
      <c r="P41" s="22"/>
    </row>
    <row r="42" spans="1:16" ht="39" customHeight="1" x14ac:dyDescent="0.15">
      <c r="A42" s="22"/>
      <c r="B42" s="39"/>
      <c r="C42" s="1244" t="s">
        <v>581</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582</v>
      </c>
      <c r="D43" s="1248"/>
      <c r="E43" s="1249"/>
      <c r="F43" s="41">
        <v>0.01</v>
      </c>
      <c r="G43" s="42">
        <v>7.0000000000000007E-2</v>
      </c>
      <c r="H43" s="42">
        <v>0.08</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tRDyKvxijPm+vjyrgm8YUu5Yl/t81Wtenzns2aBjBEY+GN4IUO6FNarprqbvpmwC2NCP9zDN98ldqqNVYEUEw==" saltValue="efyJQNL6P2YlRAijqz7I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1672</v>
      </c>
      <c r="L45" s="60">
        <v>1431</v>
      </c>
      <c r="M45" s="60">
        <v>1340</v>
      </c>
      <c r="N45" s="60">
        <v>1351</v>
      </c>
      <c r="O45" s="61">
        <v>1406</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14</v>
      </c>
      <c r="F48" s="1254"/>
      <c r="G48" s="1254"/>
      <c r="H48" s="1254"/>
      <c r="I48" s="1254"/>
      <c r="J48" s="1255"/>
      <c r="K48" s="63">
        <v>1207</v>
      </c>
      <c r="L48" s="64">
        <v>1136</v>
      </c>
      <c r="M48" s="64">
        <v>1151</v>
      </c>
      <c r="N48" s="64">
        <v>1134</v>
      </c>
      <c r="O48" s="65">
        <v>1139</v>
      </c>
      <c r="P48" s="48"/>
      <c r="Q48" s="48"/>
      <c r="R48" s="48"/>
      <c r="S48" s="48"/>
      <c r="T48" s="48"/>
      <c r="U48" s="48"/>
    </row>
    <row r="49" spans="1:21" ht="30.75" customHeight="1" x14ac:dyDescent="0.15">
      <c r="A49" s="48"/>
      <c r="B49" s="1272"/>
      <c r="C49" s="1273"/>
      <c r="D49" s="62"/>
      <c r="E49" s="1254" t="s">
        <v>15</v>
      </c>
      <c r="F49" s="1254"/>
      <c r="G49" s="1254"/>
      <c r="H49" s="1254"/>
      <c r="I49" s="1254"/>
      <c r="J49" s="1255"/>
      <c r="K49" s="63">
        <v>36</v>
      </c>
      <c r="L49" s="64">
        <v>40</v>
      </c>
      <c r="M49" s="64">
        <v>36</v>
      </c>
      <c r="N49" s="64">
        <v>41</v>
      </c>
      <c r="O49" s="65">
        <v>42</v>
      </c>
      <c r="P49" s="48"/>
      <c r="Q49" s="48"/>
      <c r="R49" s="48"/>
      <c r="S49" s="48"/>
      <c r="T49" s="48"/>
      <c r="U49" s="48"/>
    </row>
    <row r="50" spans="1:21" ht="30.75" customHeight="1" x14ac:dyDescent="0.15">
      <c r="A50" s="48"/>
      <c r="B50" s="1272"/>
      <c r="C50" s="1273"/>
      <c r="D50" s="62"/>
      <c r="E50" s="1254" t="s">
        <v>16</v>
      </c>
      <c r="F50" s="1254"/>
      <c r="G50" s="1254"/>
      <c r="H50" s="1254"/>
      <c r="I50" s="1254"/>
      <c r="J50" s="1255"/>
      <c r="K50" s="63">
        <v>1</v>
      </c>
      <c r="L50" s="64" t="s">
        <v>521</v>
      </c>
      <c r="M50" s="64" t="s">
        <v>521</v>
      </c>
      <c r="N50" s="64" t="s">
        <v>521</v>
      </c>
      <c r="O50" s="65" t="s">
        <v>521</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t="s">
        <v>521</v>
      </c>
      <c r="N51" s="64">
        <v>0</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2243</v>
      </c>
      <c r="L52" s="64">
        <v>2021</v>
      </c>
      <c r="M52" s="64">
        <v>1936</v>
      </c>
      <c r="N52" s="64">
        <v>1919</v>
      </c>
      <c r="O52" s="65">
        <v>1842</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673</v>
      </c>
      <c r="L53" s="69">
        <v>586</v>
      </c>
      <c r="M53" s="69">
        <v>591</v>
      </c>
      <c r="N53" s="69">
        <v>607</v>
      </c>
      <c r="O53" s="70">
        <v>745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mgbE5rCkd7jWJbXNK8Novz2N7yIdlbvd9frgi8KcNERXnzbBIQuITaIwtfYuhti2sQvG0VHrnQxL2lDyODIWA==" saltValue="qGvKbTKwRxaYjdF8BW7V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90" t="s">
        <v>29</v>
      </c>
      <c r="C41" s="1291"/>
      <c r="D41" s="102"/>
      <c r="E41" s="1292" t="s">
        <v>30</v>
      </c>
      <c r="F41" s="1292"/>
      <c r="G41" s="1292"/>
      <c r="H41" s="1293"/>
      <c r="I41" s="103">
        <v>13827</v>
      </c>
      <c r="J41" s="104">
        <v>15254</v>
      </c>
      <c r="K41" s="104">
        <v>15235</v>
      </c>
      <c r="L41" s="104">
        <v>15259</v>
      </c>
      <c r="M41" s="105">
        <v>14719</v>
      </c>
    </row>
    <row r="42" spans="2:13" ht="27.75" customHeight="1" x14ac:dyDescent="0.15">
      <c r="B42" s="1280"/>
      <c r="C42" s="1281"/>
      <c r="D42" s="106"/>
      <c r="E42" s="1284" t="s">
        <v>31</v>
      </c>
      <c r="F42" s="1284"/>
      <c r="G42" s="1284"/>
      <c r="H42" s="1285"/>
      <c r="I42" s="107">
        <v>3</v>
      </c>
      <c r="J42" s="108" t="s">
        <v>521</v>
      </c>
      <c r="K42" s="108" t="s">
        <v>521</v>
      </c>
      <c r="L42" s="108" t="s">
        <v>521</v>
      </c>
      <c r="M42" s="109" t="s">
        <v>521</v>
      </c>
    </row>
    <row r="43" spans="2:13" ht="27.75" customHeight="1" x14ac:dyDescent="0.15">
      <c r="B43" s="1280"/>
      <c r="C43" s="1281"/>
      <c r="D43" s="106"/>
      <c r="E43" s="1284" t="s">
        <v>32</v>
      </c>
      <c r="F43" s="1284"/>
      <c r="G43" s="1284"/>
      <c r="H43" s="1285"/>
      <c r="I43" s="107">
        <v>11829</v>
      </c>
      <c r="J43" s="108">
        <v>10752</v>
      </c>
      <c r="K43" s="108">
        <v>9784</v>
      </c>
      <c r="L43" s="108">
        <v>8666</v>
      </c>
      <c r="M43" s="109">
        <v>8104</v>
      </c>
    </row>
    <row r="44" spans="2:13" ht="27.75" customHeight="1" x14ac:dyDescent="0.15">
      <c r="B44" s="1280"/>
      <c r="C44" s="1281"/>
      <c r="D44" s="106"/>
      <c r="E44" s="1284" t="s">
        <v>33</v>
      </c>
      <c r="F44" s="1284"/>
      <c r="G44" s="1284"/>
      <c r="H44" s="1285"/>
      <c r="I44" s="107">
        <v>210</v>
      </c>
      <c r="J44" s="108">
        <v>185</v>
      </c>
      <c r="K44" s="108">
        <v>154</v>
      </c>
      <c r="L44" s="108">
        <v>114</v>
      </c>
      <c r="M44" s="109">
        <v>161</v>
      </c>
    </row>
    <row r="45" spans="2:13" ht="27.75" customHeight="1" x14ac:dyDescent="0.15">
      <c r="B45" s="1280"/>
      <c r="C45" s="1281"/>
      <c r="D45" s="106"/>
      <c r="E45" s="1284" t="s">
        <v>34</v>
      </c>
      <c r="F45" s="1284"/>
      <c r="G45" s="1284"/>
      <c r="H45" s="1285"/>
      <c r="I45" s="107">
        <v>3038</v>
      </c>
      <c r="J45" s="108">
        <v>3016</v>
      </c>
      <c r="K45" s="108">
        <v>2940</v>
      </c>
      <c r="L45" s="108">
        <v>2536</v>
      </c>
      <c r="M45" s="109">
        <v>2652</v>
      </c>
    </row>
    <row r="46" spans="2:13" ht="27.75" customHeight="1" x14ac:dyDescent="0.15">
      <c r="B46" s="1280"/>
      <c r="C46" s="1281"/>
      <c r="D46" s="110"/>
      <c r="E46" s="1284" t="s">
        <v>35</v>
      </c>
      <c r="F46" s="1284"/>
      <c r="G46" s="1284"/>
      <c r="H46" s="1285"/>
      <c r="I46" s="107" t="s">
        <v>521</v>
      </c>
      <c r="J46" s="108" t="s">
        <v>521</v>
      </c>
      <c r="K46" s="108" t="s">
        <v>521</v>
      </c>
      <c r="L46" s="108" t="s">
        <v>521</v>
      </c>
      <c r="M46" s="109" t="s">
        <v>521</v>
      </c>
    </row>
    <row r="47" spans="2:13" ht="27.75" customHeight="1" x14ac:dyDescent="0.15">
      <c r="B47" s="1280"/>
      <c r="C47" s="1281"/>
      <c r="D47" s="111"/>
      <c r="E47" s="1294" t="s">
        <v>36</v>
      </c>
      <c r="F47" s="1295"/>
      <c r="G47" s="1295"/>
      <c r="H47" s="1296"/>
      <c r="I47" s="107" t="s">
        <v>521</v>
      </c>
      <c r="J47" s="108" t="s">
        <v>521</v>
      </c>
      <c r="K47" s="108" t="s">
        <v>521</v>
      </c>
      <c r="L47" s="108" t="s">
        <v>521</v>
      </c>
      <c r="M47" s="109" t="s">
        <v>521</v>
      </c>
    </row>
    <row r="48" spans="2:13" ht="27.75" customHeight="1" x14ac:dyDescent="0.15">
      <c r="B48" s="1280"/>
      <c r="C48" s="1281"/>
      <c r="D48" s="106"/>
      <c r="E48" s="1284" t="s">
        <v>37</v>
      </c>
      <c r="F48" s="1284"/>
      <c r="G48" s="1284"/>
      <c r="H48" s="1285"/>
      <c r="I48" s="107" t="s">
        <v>521</v>
      </c>
      <c r="J48" s="108" t="s">
        <v>521</v>
      </c>
      <c r="K48" s="108" t="s">
        <v>521</v>
      </c>
      <c r="L48" s="108" t="s">
        <v>521</v>
      </c>
      <c r="M48" s="109" t="s">
        <v>521</v>
      </c>
    </row>
    <row r="49" spans="2:13" ht="27.75" customHeight="1" x14ac:dyDescent="0.15">
      <c r="B49" s="1282"/>
      <c r="C49" s="1283"/>
      <c r="D49" s="106"/>
      <c r="E49" s="1284" t="s">
        <v>38</v>
      </c>
      <c r="F49" s="1284"/>
      <c r="G49" s="1284"/>
      <c r="H49" s="1285"/>
      <c r="I49" s="107" t="s">
        <v>521</v>
      </c>
      <c r="J49" s="108" t="s">
        <v>521</v>
      </c>
      <c r="K49" s="108" t="s">
        <v>521</v>
      </c>
      <c r="L49" s="108" t="s">
        <v>521</v>
      </c>
      <c r="M49" s="109" t="s">
        <v>521</v>
      </c>
    </row>
    <row r="50" spans="2:13" ht="27.75" customHeight="1" x14ac:dyDescent="0.15">
      <c r="B50" s="1278" t="s">
        <v>39</v>
      </c>
      <c r="C50" s="1279"/>
      <c r="D50" s="112"/>
      <c r="E50" s="1284" t="s">
        <v>40</v>
      </c>
      <c r="F50" s="1284"/>
      <c r="G50" s="1284"/>
      <c r="H50" s="1285"/>
      <c r="I50" s="107">
        <v>3648</v>
      </c>
      <c r="J50" s="108">
        <v>4056</v>
      </c>
      <c r="K50" s="108">
        <v>3736</v>
      </c>
      <c r="L50" s="108">
        <v>3622</v>
      </c>
      <c r="M50" s="109">
        <v>3375</v>
      </c>
    </row>
    <row r="51" spans="2:13" ht="27.75" customHeight="1" x14ac:dyDescent="0.15">
      <c r="B51" s="1280"/>
      <c r="C51" s="1281"/>
      <c r="D51" s="106"/>
      <c r="E51" s="1284" t="s">
        <v>41</v>
      </c>
      <c r="F51" s="1284"/>
      <c r="G51" s="1284"/>
      <c r="H51" s="1285"/>
      <c r="I51" s="107">
        <v>1008</v>
      </c>
      <c r="J51" s="108">
        <v>945</v>
      </c>
      <c r="K51" s="108">
        <v>964</v>
      </c>
      <c r="L51" s="108">
        <v>963</v>
      </c>
      <c r="M51" s="109">
        <v>904</v>
      </c>
    </row>
    <row r="52" spans="2:13" ht="27.75" customHeight="1" x14ac:dyDescent="0.15">
      <c r="B52" s="1282"/>
      <c r="C52" s="1283"/>
      <c r="D52" s="106"/>
      <c r="E52" s="1284" t="s">
        <v>42</v>
      </c>
      <c r="F52" s="1284"/>
      <c r="G52" s="1284"/>
      <c r="H52" s="1285"/>
      <c r="I52" s="107">
        <v>18982</v>
      </c>
      <c r="J52" s="108">
        <v>19479</v>
      </c>
      <c r="K52" s="108">
        <v>18773</v>
      </c>
      <c r="L52" s="108">
        <v>17940</v>
      </c>
      <c r="M52" s="109">
        <v>17165</v>
      </c>
    </row>
    <row r="53" spans="2:13" ht="27.75" customHeight="1" thickBot="1" x14ac:dyDescent="0.2">
      <c r="B53" s="1286" t="s">
        <v>43</v>
      </c>
      <c r="C53" s="1287"/>
      <c r="D53" s="113"/>
      <c r="E53" s="1288" t="s">
        <v>44</v>
      </c>
      <c r="F53" s="1288"/>
      <c r="G53" s="1288"/>
      <c r="H53" s="1289"/>
      <c r="I53" s="114">
        <v>5270</v>
      </c>
      <c r="J53" s="115">
        <v>4726</v>
      </c>
      <c r="K53" s="115">
        <v>4639</v>
      </c>
      <c r="L53" s="115">
        <v>4049</v>
      </c>
      <c r="M53" s="116">
        <v>4191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apYjIfoWIKHchRfYY42KOxEylzOPO4+o8hnn0Ap6L4PKdML9vofcWkmkw3xdBYzjDDtnU9sYSudvOcJ2doznQ==" saltValue="B3nlrIEQz6vlpkfC5WZt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47</v>
      </c>
      <c r="D55" s="1305"/>
      <c r="E55" s="1306"/>
      <c r="F55" s="128">
        <v>1757</v>
      </c>
      <c r="G55" s="128">
        <v>1957</v>
      </c>
      <c r="H55" s="129">
        <v>1797</v>
      </c>
    </row>
    <row r="56" spans="2:8" ht="52.5" customHeight="1" x14ac:dyDescent="0.15">
      <c r="B56" s="130"/>
      <c r="C56" s="1307" t="s">
        <v>48</v>
      </c>
      <c r="D56" s="1307"/>
      <c r="E56" s="1308"/>
      <c r="F56" s="131" t="s">
        <v>521</v>
      </c>
      <c r="G56" s="131" t="s">
        <v>521</v>
      </c>
      <c r="H56" s="132" t="s">
        <v>521</v>
      </c>
    </row>
    <row r="57" spans="2:8" ht="53.25" customHeight="1" x14ac:dyDescent="0.15">
      <c r="B57" s="130"/>
      <c r="C57" s="1309" t="s">
        <v>49</v>
      </c>
      <c r="D57" s="1309"/>
      <c r="E57" s="1310"/>
      <c r="F57" s="133">
        <v>3253</v>
      </c>
      <c r="G57" s="133">
        <v>2820</v>
      </c>
      <c r="H57" s="134">
        <v>2536</v>
      </c>
    </row>
    <row r="58" spans="2:8" ht="45.75" customHeight="1" x14ac:dyDescent="0.15">
      <c r="B58" s="135"/>
      <c r="C58" s="1297" t="s">
        <v>605</v>
      </c>
      <c r="D58" s="1298"/>
      <c r="E58" s="1299"/>
      <c r="F58" s="136">
        <v>1656</v>
      </c>
      <c r="G58" s="136">
        <v>1505</v>
      </c>
      <c r="H58" s="137">
        <v>1268</v>
      </c>
    </row>
    <row r="59" spans="2:8" ht="45.75" customHeight="1" x14ac:dyDescent="0.15">
      <c r="B59" s="135"/>
      <c r="C59" s="1297" t="s">
        <v>606</v>
      </c>
      <c r="D59" s="1298"/>
      <c r="E59" s="1299"/>
      <c r="F59" s="136">
        <v>625</v>
      </c>
      <c r="G59" s="136">
        <v>524</v>
      </c>
      <c r="H59" s="137">
        <v>375</v>
      </c>
    </row>
    <row r="60" spans="2:8" ht="45.75" customHeight="1" x14ac:dyDescent="0.15">
      <c r="B60" s="135"/>
      <c r="C60" s="1297" t="s">
        <v>607</v>
      </c>
      <c r="D60" s="1298"/>
      <c r="E60" s="1299"/>
      <c r="F60" s="136">
        <v>359</v>
      </c>
      <c r="G60" s="136">
        <v>360</v>
      </c>
      <c r="H60" s="137">
        <v>361</v>
      </c>
    </row>
    <row r="61" spans="2:8" ht="45.75" customHeight="1" x14ac:dyDescent="0.15">
      <c r="B61" s="135"/>
      <c r="C61" s="1297" t="s">
        <v>608</v>
      </c>
      <c r="D61" s="1298"/>
      <c r="E61" s="1299"/>
      <c r="F61" s="136">
        <v>396</v>
      </c>
      <c r="G61" s="136">
        <v>297</v>
      </c>
      <c r="H61" s="137">
        <v>247</v>
      </c>
    </row>
    <row r="62" spans="2:8" ht="45.75" customHeight="1" thickBot="1" x14ac:dyDescent="0.2">
      <c r="B62" s="138"/>
      <c r="C62" s="1300" t="s">
        <v>609</v>
      </c>
      <c r="D62" s="1301"/>
      <c r="E62" s="1302"/>
      <c r="F62" s="139">
        <v>95</v>
      </c>
      <c r="G62" s="139">
        <v>33</v>
      </c>
      <c r="H62" s="140">
        <v>120</v>
      </c>
    </row>
    <row r="63" spans="2:8" ht="52.5" customHeight="1" thickBot="1" x14ac:dyDescent="0.2">
      <c r="B63" s="141"/>
      <c r="C63" s="1303" t="s">
        <v>50</v>
      </c>
      <c r="D63" s="1303"/>
      <c r="E63" s="1304"/>
      <c r="F63" s="142">
        <v>5010</v>
      </c>
      <c r="G63" s="142">
        <v>4777</v>
      </c>
      <c r="H63" s="143">
        <v>4333</v>
      </c>
    </row>
    <row r="64" spans="2:8" ht="15" customHeight="1" x14ac:dyDescent="0.15"/>
  </sheetData>
  <sheetProtection algorithmName="SHA-512" hashValue="btcijMP3ahT4VRXSIGlnOZ+kjBRadcRZGuOPqYlyfOQD/oZ2o+93NH9YYOQ3LTC2oIeD5L2abwXOyIcepE6YeQ==" saltValue="uFRZ7lDfsfCIwk5wFK+U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616</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562</v>
      </c>
      <c r="BQ50" s="1317"/>
      <c r="BR50" s="1317"/>
      <c r="BS50" s="1317"/>
      <c r="BT50" s="1317"/>
      <c r="BU50" s="1317"/>
      <c r="BV50" s="1317"/>
      <c r="BW50" s="1317"/>
      <c r="BX50" s="1317" t="s">
        <v>563</v>
      </c>
      <c r="BY50" s="1317"/>
      <c r="BZ50" s="1317"/>
      <c r="CA50" s="1317"/>
      <c r="CB50" s="1317"/>
      <c r="CC50" s="1317"/>
      <c r="CD50" s="1317"/>
      <c r="CE50" s="1317"/>
      <c r="CF50" s="1317" t="s">
        <v>564</v>
      </c>
      <c r="CG50" s="1317"/>
      <c r="CH50" s="1317"/>
      <c r="CI50" s="1317"/>
      <c r="CJ50" s="1317"/>
      <c r="CK50" s="1317"/>
      <c r="CL50" s="1317"/>
      <c r="CM50" s="1317"/>
      <c r="CN50" s="1317" t="s">
        <v>565</v>
      </c>
      <c r="CO50" s="1317"/>
      <c r="CP50" s="1317"/>
      <c r="CQ50" s="1317"/>
      <c r="CR50" s="1317"/>
      <c r="CS50" s="1317"/>
      <c r="CT50" s="1317"/>
      <c r="CU50" s="1317"/>
      <c r="CV50" s="1317" t="s">
        <v>566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617</v>
      </c>
      <c r="AO51" s="1316"/>
      <c r="AP51" s="1316"/>
      <c r="AQ51" s="1316"/>
      <c r="AR51" s="1316"/>
      <c r="AS51" s="1316"/>
      <c r="AT51" s="1316"/>
      <c r="AU51" s="1316"/>
      <c r="AV51" s="1316"/>
      <c r="AW51" s="1316"/>
      <c r="AX51" s="1316"/>
      <c r="AY51" s="1316"/>
      <c r="AZ51" s="1316"/>
      <c r="BA51" s="1316"/>
      <c r="BB51" s="1316" t="s">
        <v>618</v>
      </c>
      <c r="BC51" s="1316"/>
      <c r="BD51" s="1316"/>
      <c r="BE51" s="1316"/>
      <c r="BF51" s="1316"/>
      <c r="BG51" s="1316"/>
      <c r="BH51" s="1316"/>
      <c r="BI51" s="1316"/>
      <c r="BJ51" s="1316"/>
      <c r="BK51" s="1316"/>
      <c r="BL51" s="1316"/>
      <c r="BM51" s="1316"/>
      <c r="BN51" s="1316"/>
      <c r="BO51" s="1316"/>
      <c r="BP51" s="1313">
        <v>61.8</v>
      </c>
      <c r="BQ51" s="1313"/>
      <c r="BR51" s="1313"/>
      <c r="BS51" s="1313"/>
      <c r="BT51" s="1313"/>
      <c r="BU51" s="1313"/>
      <c r="BV51" s="1313"/>
      <c r="BW51" s="1313"/>
      <c r="BX51" s="1313">
        <v>56.7</v>
      </c>
      <c r="BY51" s="1313"/>
      <c r="BZ51" s="1313"/>
      <c r="CA51" s="1313"/>
      <c r="CB51" s="1313"/>
      <c r="CC51" s="1313"/>
      <c r="CD51" s="1313"/>
      <c r="CE51" s="1313"/>
      <c r="CF51" s="1313">
        <v>56</v>
      </c>
      <c r="CG51" s="1313"/>
      <c r="CH51" s="1313"/>
      <c r="CI51" s="1313"/>
      <c r="CJ51" s="1313"/>
      <c r="CK51" s="1313"/>
      <c r="CL51" s="1313"/>
      <c r="CM51" s="1313"/>
      <c r="CN51" s="1313">
        <v>48.8</v>
      </c>
      <c r="CO51" s="1313"/>
      <c r="CP51" s="1313"/>
      <c r="CQ51" s="1313"/>
      <c r="CR51" s="1313"/>
      <c r="CS51" s="1313"/>
      <c r="CT51" s="1313"/>
      <c r="CU51" s="1313"/>
      <c r="CV51" s="1313">
        <v>48.6</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619</v>
      </c>
      <c r="BC53" s="1316"/>
      <c r="BD53" s="1316"/>
      <c r="BE53" s="1316"/>
      <c r="BF53" s="1316"/>
      <c r="BG53" s="1316"/>
      <c r="BH53" s="1316"/>
      <c r="BI53" s="1316"/>
      <c r="BJ53" s="1316"/>
      <c r="BK53" s="1316"/>
      <c r="BL53" s="1316"/>
      <c r="BM53" s="1316"/>
      <c r="BN53" s="1316"/>
      <c r="BO53" s="1316"/>
      <c r="BP53" s="1313">
        <v>62.8</v>
      </c>
      <c r="BQ53" s="1313"/>
      <c r="BR53" s="1313"/>
      <c r="BS53" s="1313"/>
      <c r="BT53" s="1313"/>
      <c r="BU53" s="1313"/>
      <c r="BV53" s="1313"/>
      <c r="BW53" s="1313"/>
      <c r="BX53" s="1313">
        <v>70.2</v>
      </c>
      <c r="BY53" s="1313"/>
      <c r="BZ53" s="1313"/>
      <c r="CA53" s="1313"/>
      <c r="CB53" s="1313"/>
      <c r="CC53" s="1313"/>
      <c r="CD53" s="1313"/>
      <c r="CE53" s="1313"/>
      <c r="CF53" s="1313">
        <v>71.599999999999994</v>
      </c>
      <c r="CG53" s="1313"/>
      <c r="CH53" s="1313"/>
      <c r="CI53" s="1313"/>
      <c r="CJ53" s="1313"/>
      <c r="CK53" s="1313"/>
      <c r="CL53" s="1313"/>
      <c r="CM53" s="1313"/>
      <c r="CN53" s="1313">
        <v>65</v>
      </c>
      <c r="CO53" s="1313"/>
      <c r="CP53" s="1313"/>
      <c r="CQ53" s="1313"/>
      <c r="CR53" s="1313"/>
      <c r="CS53" s="1313"/>
      <c r="CT53" s="1313"/>
      <c r="CU53" s="1313"/>
      <c r="CV53" s="1313">
        <v>72.599999999999994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620</v>
      </c>
      <c r="AO55" s="1317"/>
      <c r="AP55" s="1317"/>
      <c r="AQ55" s="1317"/>
      <c r="AR55" s="1317"/>
      <c r="AS55" s="1317"/>
      <c r="AT55" s="1317"/>
      <c r="AU55" s="1317"/>
      <c r="AV55" s="1317"/>
      <c r="AW55" s="1317"/>
      <c r="AX55" s="1317"/>
      <c r="AY55" s="1317"/>
      <c r="AZ55" s="1317"/>
      <c r="BA55" s="1317"/>
      <c r="BB55" s="1316" t="s">
        <v>618</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619</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621</v>
      </c>
    </row>
    <row r="64" spans="1:109" x14ac:dyDescent="0.15">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616</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562</v>
      </c>
      <c r="BQ72" s="1317"/>
      <c r="BR72" s="1317"/>
      <c r="BS72" s="1317"/>
      <c r="BT72" s="1317"/>
      <c r="BU72" s="1317"/>
      <c r="BV72" s="1317"/>
      <c r="BW72" s="1317"/>
      <c r="BX72" s="1317" t="s">
        <v>563</v>
      </c>
      <c r="BY72" s="1317"/>
      <c r="BZ72" s="1317"/>
      <c r="CA72" s="1317"/>
      <c r="CB72" s="1317"/>
      <c r="CC72" s="1317"/>
      <c r="CD72" s="1317"/>
      <c r="CE72" s="1317"/>
      <c r="CF72" s="1317" t="s">
        <v>564</v>
      </c>
      <c r="CG72" s="1317"/>
      <c r="CH72" s="1317"/>
      <c r="CI72" s="1317"/>
      <c r="CJ72" s="1317"/>
      <c r="CK72" s="1317"/>
      <c r="CL72" s="1317"/>
      <c r="CM72" s="1317"/>
      <c r="CN72" s="1317" t="s">
        <v>565</v>
      </c>
      <c r="CO72" s="1317"/>
      <c r="CP72" s="1317"/>
      <c r="CQ72" s="1317"/>
      <c r="CR72" s="1317"/>
      <c r="CS72" s="1317"/>
      <c r="CT72" s="1317"/>
      <c r="CU72" s="1317"/>
      <c r="CV72" s="1317" t="s">
        <v>566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617</v>
      </c>
      <c r="AO73" s="1316"/>
      <c r="AP73" s="1316"/>
      <c r="AQ73" s="1316"/>
      <c r="AR73" s="1316"/>
      <c r="AS73" s="1316"/>
      <c r="AT73" s="1316"/>
      <c r="AU73" s="1316"/>
      <c r="AV73" s="1316"/>
      <c r="AW73" s="1316"/>
      <c r="AX73" s="1316"/>
      <c r="AY73" s="1316"/>
      <c r="AZ73" s="1316"/>
      <c r="BA73" s="1316"/>
      <c r="BB73" s="1316" t="s">
        <v>618</v>
      </c>
      <c r="BC73" s="1316"/>
      <c r="BD73" s="1316"/>
      <c r="BE73" s="1316"/>
      <c r="BF73" s="1316"/>
      <c r="BG73" s="1316"/>
      <c r="BH73" s="1316"/>
      <c r="BI73" s="1316"/>
      <c r="BJ73" s="1316"/>
      <c r="BK73" s="1316"/>
      <c r="BL73" s="1316"/>
      <c r="BM73" s="1316"/>
      <c r="BN73" s="1316"/>
      <c r="BO73" s="1316"/>
      <c r="BP73" s="1313">
        <v>61.8</v>
      </c>
      <c r="BQ73" s="1313"/>
      <c r="BR73" s="1313"/>
      <c r="BS73" s="1313"/>
      <c r="BT73" s="1313"/>
      <c r="BU73" s="1313"/>
      <c r="BV73" s="1313"/>
      <c r="BW73" s="1313"/>
      <c r="BX73" s="1313">
        <v>56.7</v>
      </c>
      <c r="BY73" s="1313"/>
      <c r="BZ73" s="1313"/>
      <c r="CA73" s="1313"/>
      <c r="CB73" s="1313"/>
      <c r="CC73" s="1313"/>
      <c r="CD73" s="1313"/>
      <c r="CE73" s="1313"/>
      <c r="CF73" s="1313">
        <v>56</v>
      </c>
      <c r="CG73" s="1313"/>
      <c r="CH73" s="1313"/>
      <c r="CI73" s="1313"/>
      <c r="CJ73" s="1313"/>
      <c r="CK73" s="1313"/>
      <c r="CL73" s="1313"/>
      <c r="CM73" s="1313"/>
      <c r="CN73" s="1313">
        <v>48.8</v>
      </c>
      <c r="CO73" s="1313"/>
      <c r="CP73" s="1313"/>
      <c r="CQ73" s="1313"/>
      <c r="CR73" s="1313"/>
      <c r="CS73" s="1313"/>
      <c r="CT73" s="1313"/>
      <c r="CU73" s="1313"/>
      <c r="CV73" s="1313">
        <v>48.6</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622</v>
      </c>
      <c r="BC75" s="1316"/>
      <c r="BD75" s="1316"/>
      <c r="BE75" s="1316"/>
      <c r="BF75" s="1316"/>
      <c r="BG75" s="1316"/>
      <c r="BH75" s="1316"/>
      <c r="BI75" s="1316"/>
      <c r="BJ75" s="1316"/>
      <c r="BK75" s="1316"/>
      <c r="BL75" s="1316"/>
      <c r="BM75" s="1316"/>
      <c r="BN75" s="1316"/>
      <c r="BO75" s="1316"/>
      <c r="BP75" s="1313">
        <v>7.4</v>
      </c>
      <c r="BQ75" s="1313"/>
      <c r="BR75" s="1313"/>
      <c r="BS75" s="1313"/>
      <c r="BT75" s="1313"/>
      <c r="BU75" s="1313"/>
      <c r="BV75" s="1313"/>
      <c r="BW75" s="1313"/>
      <c r="BX75" s="1313">
        <v>7.2</v>
      </c>
      <c r="BY75" s="1313"/>
      <c r="BZ75" s="1313"/>
      <c r="CA75" s="1313"/>
      <c r="CB75" s="1313"/>
      <c r="CC75" s="1313"/>
      <c r="CD75" s="1313"/>
      <c r="CE75" s="1313"/>
      <c r="CF75" s="1313">
        <v>7.3</v>
      </c>
      <c r="CG75" s="1313"/>
      <c r="CH75" s="1313"/>
      <c r="CI75" s="1313"/>
      <c r="CJ75" s="1313"/>
      <c r="CK75" s="1313"/>
      <c r="CL75" s="1313"/>
      <c r="CM75" s="1313"/>
      <c r="CN75" s="1313">
        <v>7.1</v>
      </c>
      <c r="CO75" s="1313"/>
      <c r="CP75" s="1313"/>
      <c r="CQ75" s="1313"/>
      <c r="CR75" s="1313"/>
      <c r="CS75" s="1313"/>
      <c r="CT75" s="1313"/>
      <c r="CU75" s="1313"/>
      <c r="CV75" s="1313">
        <v>7.7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620</v>
      </c>
      <c r="AO77" s="1317"/>
      <c r="AP77" s="1317"/>
      <c r="AQ77" s="1317"/>
      <c r="AR77" s="1317"/>
      <c r="AS77" s="1317"/>
      <c r="AT77" s="1317"/>
      <c r="AU77" s="1317"/>
      <c r="AV77" s="1317"/>
      <c r="AW77" s="1317"/>
      <c r="AX77" s="1317"/>
      <c r="AY77" s="1317"/>
      <c r="AZ77" s="1317"/>
      <c r="BA77" s="1317"/>
      <c r="BB77" s="1316" t="s">
        <v>618</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622</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yB9/f6Yfd47CaW0KDcaCrKv/VlVuSFcyJUdhnL8hbvTUdClWMlf85ogwoVfuSRerZ9RkV1endrVtcarZDcIrA==" saltValue="d2NGPPtMAjH3eWZV6q+dW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Mj2SndZdE9NUBDFbIz9vkQ0KnimS9NYPbFFR6kFpRRFa0fAlQe9tvxi0lIXjE2MtST5vqDlpN0eUa2ajSlGeew==" saltValue="N5915fATBpqqTduxAKBv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R67ZcShRCyiMzgVFfXpNMkSe0+/kvcwjI3u+S/2XdTgm8VNlVcio9hnHB3h4drWdrpNIBZIEq1A+UEXdY7Ov+Q==" saltValue="8/9Uz5GK4LX4kVMdqsER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80879</v>
      </c>
      <c r="E3" s="162"/>
      <c r="F3" s="163">
        <v>83280</v>
      </c>
      <c r="G3" s="164"/>
      <c r="H3" s="165"/>
    </row>
    <row r="4" spans="1:8" x14ac:dyDescent="0.15">
      <c r="A4" s="166"/>
      <c r="B4" s="167"/>
      <c r="C4" s="168"/>
      <c r="D4" s="169">
        <v>71888</v>
      </c>
      <c r="E4" s="170"/>
      <c r="F4" s="171">
        <v>43123</v>
      </c>
      <c r="G4" s="172"/>
      <c r="H4" s="173"/>
    </row>
    <row r="5" spans="1:8" x14ac:dyDescent="0.15">
      <c r="A5" s="154" t="s">
        <v>554</v>
      </c>
      <c r="B5" s="159"/>
      <c r="C5" s="160"/>
      <c r="D5" s="161">
        <v>59588</v>
      </c>
      <c r="E5" s="162"/>
      <c r="F5" s="163">
        <v>88968</v>
      </c>
      <c r="G5" s="164"/>
      <c r="H5" s="165"/>
    </row>
    <row r="6" spans="1:8" x14ac:dyDescent="0.15">
      <c r="A6" s="166"/>
      <c r="B6" s="167"/>
      <c r="C6" s="168"/>
      <c r="D6" s="169">
        <v>45078</v>
      </c>
      <c r="E6" s="170"/>
      <c r="F6" s="171">
        <v>45482</v>
      </c>
      <c r="G6" s="172"/>
      <c r="H6" s="173"/>
    </row>
    <row r="7" spans="1:8" x14ac:dyDescent="0.15">
      <c r="A7" s="154" t="s">
        <v>555</v>
      </c>
      <c r="B7" s="159"/>
      <c r="C7" s="160"/>
      <c r="D7" s="161">
        <v>44641</v>
      </c>
      <c r="E7" s="162"/>
      <c r="F7" s="163">
        <v>85173</v>
      </c>
      <c r="G7" s="164"/>
      <c r="H7" s="165"/>
    </row>
    <row r="8" spans="1:8" x14ac:dyDescent="0.15">
      <c r="A8" s="166"/>
      <c r="B8" s="167"/>
      <c r="C8" s="168"/>
      <c r="D8" s="169">
        <v>22302</v>
      </c>
      <c r="E8" s="170"/>
      <c r="F8" s="171">
        <v>43913</v>
      </c>
      <c r="G8" s="172"/>
      <c r="H8" s="173"/>
    </row>
    <row r="9" spans="1:8" x14ac:dyDescent="0.15">
      <c r="A9" s="154" t="s">
        <v>556</v>
      </c>
      <c r="B9" s="159"/>
      <c r="C9" s="160"/>
      <c r="D9" s="161">
        <v>85352</v>
      </c>
      <c r="E9" s="162"/>
      <c r="F9" s="163">
        <v>94081</v>
      </c>
      <c r="G9" s="164"/>
      <c r="H9" s="165"/>
    </row>
    <row r="10" spans="1:8" x14ac:dyDescent="0.15">
      <c r="A10" s="166"/>
      <c r="B10" s="167"/>
      <c r="C10" s="168"/>
      <c r="D10" s="169">
        <v>46675</v>
      </c>
      <c r="E10" s="170"/>
      <c r="F10" s="171">
        <v>48949</v>
      </c>
      <c r="G10" s="172"/>
      <c r="H10" s="173"/>
    </row>
    <row r="11" spans="1:8" x14ac:dyDescent="0.15">
      <c r="A11" s="154" t="s">
        <v>557</v>
      </c>
      <c r="B11" s="159"/>
      <c r="C11" s="160"/>
      <c r="D11" s="161">
        <v>46081</v>
      </c>
      <c r="E11" s="162"/>
      <c r="F11" s="163">
        <v>92632</v>
      </c>
      <c r="G11" s="164"/>
      <c r="H11" s="165"/>
    </row>
    <row r="12" spans="1:8" x14ac:dyDescent="0.15">
      <c r="A12" s="166"/>
      <c r="B12" s="167"/>
      <c r="C12" s="174"/>
      <c r="D12" s="169">
        <v>27210</v>
      </c>
      <c r="E12" s="170"/>
      <c r="F12" s="171">
        <v>47978</v>
      </c>
      <c r="G12" s="172"/>
      <c r="H12" s="173"/>
    </row>
    <row r="13" spans="1:8" x14ac:dyDescent="0.15">
      <c r="A13" s="154"/>
      <c r="B13" s="159"/>
      <c r="C13" s="175"/>
      <c r="D13" s="176">
        <v>63308</v>
      </c>
      <c r="E13" s="177"/>
      <c r="F13" s="178">
        <v>88827</v>
      </c>
      <c r="G13" s="179"/>
      <c r="H13" s="165"/>
    </row>
    <row r="14" spans="1:8" x14ac:dyDescent="0.15">
      <c r="A14" s="166"/>
      <c r="B14" s="167"/>
      <c r="C14" s="168"/>
      <c r="D14" s="169">
        <v>42631</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5.68</v>
      </c>
      <c r="C19" s="180">
        <f>ROUND(VALUE(SUBSTITUTE(実質収支比率等に係る経年分析!G$48,"▲","-")),2)</f>
        <v>4.43</v>
      </c>
      <c r="D19" s="180">
        <f>ROUND(VALUE(SUBSTITUTE(実質収支比率等に係る経年分析!H$48,"▲","-")),2)</f>
        <v>6.1</v>
      </c>
      <c r="E19" s="180">
        <f>ROUND(VALUE(SUBSTITUTE(実質収支比率等に係る経年分析!I$48,"▲","-")),2)</f>
        <v>4.37</v>
      </c>
      <c r="F19" s="180">
        <f>ROUND(VALUE(SUBSTITUTE(実質収支比率等に係る経年分析!J$48,"▲","-")),2)</f>
        <v>6.48</v>
      </c>
    </row>
    <row r="20" spans="1:11" x14ac:dyDescent="0.15">
      <c r="A20" s="180" t="s">
        <v>54</v>
      </c>
      <c r="B20" s="180">
        <f>ROUND(VALUE(SUBSTITUTE(実質収支比率等に係る経年分析!F$47,"▲","-")),2)</f>
        <v>16</v>
      </c>
      <c r="C20" s="180">
        <f>ROUND(VALUE(SUBSTITUTE(実質収支比率等に係る経年分析!G$47,"▲","-")),2)</f>
        <v>15.17</v>
      </c>
      <c r="D20" s="180">
        <f>ROUND(VALUE(SUBSTITUTE(実質収支比率等に係る経年分析!H$47,"▲","-")),2)</f>
        <v>17.34</v>
      </c>
      <c r="E20" s="180">
        <f>ROUND(VALUE(SUBSTITUTE(実質収支比率等に係る経年分析!I$47,"▲","-")),2)</f>
        <v>19.329999999999998</v>
      </c>
      <c r="F20" s="180">
        <f>ROUND(VALUE(SUBSTITUTE(実質収支比率等に係る経年分析!J$47,"▲","-")),2)</f>
        <v>17.329999999999998</v>
      </c>
    </row>
    <row r="21" spans="1:11" x14ac:dyDescent="0.15">
      <c r="A21" s="180" t="s">
        <v>55</v>
      </c>
      <c r="B21" s="180">
        <f>IF(ISNUMBER(VALUE(SUBSTITUTE(実質収支比率等に係る経年分析!F$49,"▲","-"))),ROUND(VALUE(SUBSTITUTE(実質収支比率等に係る経年分析!F$49,"▲","-")),2),NA())</f>
        <v>-1.51</v>
      </c>
      <c r="C21" s="180">
        <f>IF(ISNUMBER(VALUE(SUBSTITUTE(実質収支比率等に係る経年分析!G$49,"▲","-"))),ROUND(VALUE(SUBSTITUTE(実質収支比率等に係る経年分析!G$49,"▲","-")),2),NA())</f>
        <v>-2.93</v>
      </c>
      <c r="D21" s="180">
        <f>IF(ISNUMBER(VALUE(SUBSTITUTE(実質収支比率等に係る経年分析!H$49,"▲","-"))),ROUND(VALUE(SUBSTITUTE(実質収支比率等に係る経年分析!H$49,"▲","-")),2),NA())</f>
        <v>3.6</v>
      </c>
      <c r="E21" s="180">
        <f>IF(ISNUMBER(VALUE(SUBSTITUTE(実質収支比率等に係る経年分析!I$49,"▲","-"))),ROUND(VALUE(SUBSTITUTE(実質収支比率等に係る経年分析!I$49,"▲","-")),2),NA())</f>
        <v>0.24</v>
      </c>
      <c r="F21" s="180">
        <f>IF(ISNUMBER(VALUE(SUBSTITUTE(実質収支比率等に係る経年分析!J$49,"▲","-"))),ROUND(VALUE(SUBSTITUTE(実質収支比率等に係る経年分析!J$49,"▲","-")),2),NA())</f>
        <v>0.67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公営簡易水道事業特別会計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農業集落排水事業会計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2.13</v>
      </c>
    </row>
    <row r="33" spans="1:16" x14ac:dyDescent="0.15">
      <c r="A33" s="181" t="str">
        <f>IF(連結実質赤字比率に係る赤字・黒字の構成分析!C$37="",NA(),連結実質赤字比率に係る赤字・黒字の構成分析!C$37)</f>
        <v>温泉引湯事業会計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2.2599999999999998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2.15</v>
      </c>
    </row>
    <row r="34" spans="1:16" x14ac:dyDescent="0.15">
      <c r="A34" s="181" t="str">
        <f>IF(連結実質赤字比率に係る赤字・黒字の構成分析!C$36="",NA(),連結実質赤字比率に係る赤字・黒字の構成分析!C$36)</f>
        <v>病院事業会計</v>
      </c>
      <c r="B34" s="181">
        <f>IF(ROUND(VALUE(SUBSTITUTE(連結実質赤字比率に係る赤字・黒字の構成分析!F$36,"▲", "-")), 2) &lt; 0, ABS(ROUND(VALUE(SUBSTITUTE(連結実質赤字比率に係る赤字・黒字の構成分析!F$36,"▲", "-")), 2)), NA())</f>
        <v>4.07</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8.3699999999999992</v>
      </c>
      <c r="E34" s="181" t="e">
        <f>IF(ROUND(VALUE(SUBSTITUTE(連結実質赤字比率に係る赤字・黒字の構成分析!G$36,"▲", "-")), 2) &gt;= 0, ABS(ROUND(VALUE(SUBSTITUTE(連結実質赤字比率に係る赤字・黒字の構成分析!G$36,"▲", "-")), 2)), NA())</f>
        <v>#N/A</v>
      </c>
      <c r="F34" s="181">
        <f>IF(ROUND(VALUE(SUBSTITUTE(連結実質赤字比率に係る赤字・黒字の構成分析!H$36,"▲", "-")), 2) &lt; 0, ABS(ROUND(VALUE(SUBSTITUTE(連結実質赤字比率に係る赤字・黒字の構成分析!H$36,"▲", "-")), 2)), NA())</f>
        <v>7.47</v>
      </c>
      <c r="G34" s="181" t="e">
        <f>IF(ROUND(VALUE(SUBSTITUTE(連結実質赤字比率に係る赤字・黒字の構成分析!H$36,"▲", "-")), 2) &gt;= 0, ABS(ROUND(VALUE(SUBSTITUTE(連結実質赤字比率に係る赤字・黒字の構成分析!H$36,"▲", "-")), 2)), NA())</f>
        <v>#N/A</v>
      </c>
      <c r="H34" s="181">
        <f>IF(ROUND(VALUE(SUBSTITUTE(連結実質赤字比率に係る赤字・黒字の構成分析!I$36,"▲", "-")), 2) &lt; 0, ABS(ROUND(VALUE(SUBSTITUTE(連結実質赤字比率に係る赤字・黒字の構成分析!I$36,"▲", "-")), 2)), NA())</f>
        <v>3.68</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4.3600000000000003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2243</v>
      </c>
      <c r="E42" s="182"/>
      <c r="F42" s="182"/>
      <c r="G42" s="182">
        <f>'実質公債費比率（分子）の構造'!L$52</f>
        <v>2021</v>
      </c>
      <c r="H42" s="182"/>
      <c r="I42" s="182"/>
      <c r="J42" s="182">
        <f>'実質公債費比率（分子）の構造'!M$52</f>
        <v>1936</v>
      </c>
      <c r="K42" s="182"/>
      <c r="L42" s="182"/>
      <c r="M42" s="182">
        <f>'実質公債費比率（分子）の構造'!N$52</f>
        <v>1919</v>
      </c>
      <c r="N42" s="182"/>
      <c r="O42" s="182"/>
      <c r="P42" s="182">
        <f>'実質公債費比率（分子）の構造'!O$52</f>
        <v>1842</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36</v>
      </c>
      <c r="C45" s="182"/>
      <c r="D45" s="182"/>
      <c r="E45" s="182">
        <f>'実質公債費比率（分子）の構造'!L$49</f>
        <v>40</v>
      </c>
      <c r="F45" s="182"/>
      <c r="G45" s="182"/>
      <c r="H45" s="182">
        <f>'実質公債費比率（分子）の構造'!M$49</f>
        <v>36</v>
      </c>
      <c r="I45" s="182"/>
      <c r="J45" s="182"/>
      <c r="K45" s="182">
        <f>'実質公債費比率（分子）の構造'!N$49</f>
        <v>41</v>
      </c>
      <c r="L45" s="182"/>
      <c r="M45" s="182"/>
      <c r="N45" s="182">
        <f>'実質公債費比率（分子）の構造'!O$49</f>
        <v>42</v>
      </c>
      <c r="O45" s="182"/>
      <c r="P45" s="182"/>
    </row>
    <row r="46" spans="1:16" x14ac:dyDescent="0.15">
      <c r="A46" s="182" t="s">
        <v>66</v>
      </c>
      <c r="B46" s="182">
        <f>'実質公債費比率（分子）の構造'!K$48</f>
        <v>1207</v>
      </c>
      <c r="C46" s="182"/>
      <c r="D46" s="182"/>
      <c r="E46" s="182">
        <f>'実質公債費比率（分子）の構造'!L$48</f>
        <v>1136</v>
      </c>
      <c r="F46" s="182"/>
      <c r="G46" s="182"/>
      <c r="H46" s="182">
        <f>'実質公債費比率（分子）の構造'!M$48</f>
        <v>1151</v>
      </c>
      <c r="I46" s="182"/>
      <c r="J46" s="182"/>
      <c r="K46" s="182">
        <f>'実質公債費比率（分子）の構造'!N$48</f>
        <v>1134</v>
      </c>
      <c r="L46" s="182"/>
      <c r="M46" s="182"/>
      <c r="N46" s="182">
        <f>'実質公債費比率（分子）の構造'!O$48</f>
        <v>1139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1672</v>
      </c>
      <c r="C49" s="182"/>
      <c r="D49" s="182"/>
      <c r="E49" s="182">
        <f>'実質公債費比率（分子）の構造'!L$45</f>
        <v>1431</v>
      </c>
      <c r="F49" s="182"/>
      <c r="G49" s="182"/>
      <c r="H49" s="182">
        <f>'実質公債費比率（分子）の構造'!M$45</f>
        <v>1340</v>
      </c>
      <c r="I49" s="182"/>
      <c r="J49" s="182"/>
      <c r="K49" s="182">
        <f>'実質公債費比率（分子）の構造'!N$45</f>
        <v>1351</v>
      </c>
      <c r="L49" s="182"/>
      <c r="M49" s="182"/>
      <c r="N49" s="182">
        <f>'実質公債費比率（分子）の構造'!O$45</f>
        <v>1406</v>
      </c>
      <c r="O49" s="182"/>
      <c r="P49" s="182"/>
    </row>
    <row r="50" spans="1:16" x14ac:dyDescent="0.15">
      <c r="A50" s="182" t="s">
        <v>70</v>
      </c>
      <c r="B50" s="182" t="e">
        <f>NA()</f>
        <v>#N/A</v>
      </c>
      <c r="C50" s="182">
        <f>IF(ISNUMBER('実質公債費比率（分子）の構造'!K$53),'実質公債費比率（分子）の構造'!K$53,NA())</f>
        <v>673</v>
      </c>
      <c r="D50" s="182" t="e">
        <f>NA()</f>
        <v>#N/A</v>
      </c>
      <c r="E50" s="182" t="e">
        <f>NA()</f>
        <v>#N/A</v>
      </c>
      <c r="F50" s="182">
        <f>IF(ISNUMBER('実質公債費比率（分子）の構造'!L$53),'実質公債費比率（分子）の構造'!L$53,NA())</f>
        <v>586</v>
      </c>
      <c r="G50" s="182" t="e">
        <f>NA()</f>
        <v>#N/A</v>
      </c>
      <c r="H50" s="182" t="e">
        <f>NA()</f>
        <v>#N/A</v>
      </c>
      <c r="I50" s="182">
        <f>IF(ISNUMBER('実質公債費比率（分子）の構造'!M$53),'実質公債費比率（分子）の構造'!M$53,NA())</f>
        <v>591</v>
      </c>
      <c r="J50" s="182" t="e">
        <f>NA()</f>
        <v>#N/A</v>
      </c>
      <c r="K50" s="182" t="e">
        <f>NA()</f>
        <v>#N/A</v>
      </c>
      <c r="L50" s="182">
        <f>IF(ISNUMBER('実質公債費比率（分子）の構造'!N$53),'実質公債費比率（分子）の構造'!N$53,NA())</f>
        <v>607</v>
      </c>
      <c r="M50" s="182" t="e">
        <f>NA()</f>
        <v>#N/A</v>
      </c>
      <c r="N50" s="182" t="e">
        <f>NA()</f>
        <v>#N/A</v>
      </c>
      <c r="O50" s="182">
        <f>IF(ISNUMBER('実質公債費比率（分子）の構造'!O$53),'実質公債費比率（分子）の構造'!O$53,NA())</f>
        <v>745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18982</v>
      </c>
      <c r="E56" s="181"/>
      <c r="F56" s="181"/>
      <c r="G56" s="181">
        <f>'将来負担比率（分子）の構造'!J$52</f>
        <v>19479</v>
      </c>
      <c r="H56" s="181"/>
      <c r="I56" s="181"/>
      <c r="J56" s="181">
        <f>'将来負担比率（分子）の構造'!K$52</f>
        <v>18773</v>
      </c>
      <c r="K56" s="181"/>
      <c r="L56" s="181"/>
      <c r="M56" s="181">
        <f>'将来負担比率（分子）の構造'!L$52</f>
        <v>17940</v>
      </c>
      <c r="N56" s="181"/>
      <c r="O56" s="181"/>
      <c r="P56" s="181">
        <f>'将来負担比率（分子）の構造'!M$52</f>
        <v>17165</v>
      </c>
    </row>
    <row r="57" spans="1:16" x14ac:dyDescent="0.15">
      <c r="A57" s="181" t="s">
        <v>41</v>
      </c>
      <c r="B57" s="181"/>
      <c r="C57" s="181"/>
      <c r="D57" s="181">
        <f>'将来負担比率（分子）の構造'!I$51</f>
        <v>1008</v>
      </c>
      <c r="E57" s="181"/>
      <c r="F57" s="181"/>
      <c r="G57" s="181">
        <f>'将来負担比率（分子）の構造'!J$51</f>
        <v>945</v>
      </c>
      <c r="H57" s="181"/>
      <c r="I57" s="181"/>
      <c r="J57" s="181">
        <f>'将来負担比率（分子）の構造'!K$51</f>
        <v>964</v>
      </c>
      <c r="K57" s="181"/>
      <c r="L57" s="181"/>
      <c r="M57" s="181">
        <f>'将来負担比率（分子）の構造'!L$51</f>
        <v>963</v>
      </c>
      <c r="N57" s="181"/>
      <c r="O57" s="181"/>
      <c r="P57" s="181">
        <f>'将来負担比率（分子）の構造'!M$51</f>
        <v>904</v>
      </c>
    </row>
    <row r="58" spans="1:16" x14ac:dyDescent="0.15">
      <c r="A58" s="181" t="s">
        <v>40</v>
      </c>
      <c r="B58" s="181"/>
      <c r="C58" s="181"/>
      <c r="D58" s="181">
        <f>'将来負担比率（分子）の構造'!I$50</f>
        <v>3648</v>
      </c>
      <c r="E58" s="181"/>
      <c r="F58" s="181"/>
      <c r="G58" s="181">
        <f>'将来負担比率（分子）の構造'!J$50</f>
        <v>4056</v>
      </c>
      <c r="H58" s="181"/>
      <c r="I58" s="181"/>
      <c r="J58" s="181">
        <f>'将来負担比率（分子）の構造'!K$50</f>
        <v>3736</v>
      </c>
      <c r="K58" s="181"/>
      <c r="L58" s="181"/>
      <c r="M58" s="181">
        <f>'将来負担比率（分子）の構造'!L$50</f>
        <v>3622</v>
      </c>
      <c r="N58" s="181"/>
      <c r="O58" s="181"/>
      <c r="P58" s="181">
        <f>'将来負担比率（分子）の構造'!M$50</f>
        <v>3375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3038</v>
      </c>
      <c r="C62" s="181"/>
      <c r="D62" s="181"/>
      <c r="E62" s="181">
        <f>'将来負担比率（分子）の構造'!J$45</f>
        <v>3016</v>
      </c>
      <c r="F62" s="181"/>
      <c r="G62" s="181"/>
      <c r="H62" s="181">
        <f>'将来負担比率（分子）の構造'!K$45</f>
        <v>2940</v>
      </c>
      <c r="I62" s="181"/>
      <c r="J62" s="181"/>
      <c r="K62" s="181">
        <f>'将来負担比率（分子）の構造'!L$45</f>
        <v>2536</v>
      </c>
      <c r="L62" s="181"/>
      <c r="M62" s="181"/>
      <c r="N62" s="181">
        <f>'将来負担比率（分子）の構造'!M$45</f>
        <v>2652</v>
      </c>
      <c r="O62" s="181"/>
      <c r="P62" s="181"/>
    </row>
    <row r="63" spans="1:16" x14ac:dyDescent="0.15">
      <c r="A63" s="181" t="s">
        <v>33</v>
      </c>
      <c r="B63" s="181">
        <f>'将来負担比率（分子）の構造'!I$44</f>
        <v>210</v>
      </c>
      <c r="C63" s="181"/>
      <c r="D63" s="181"/>
      <c r="E63" s="181">
        <f>'将来負担比率（分子）の構造'!J$44</f>
        <v>185</v>
      </c>
      <c r="F63" s="181"/>
      <c r="G63" s="181"/>
      <c r="H63" s="181">
        <f>'将来負担比率（分子）の構造'!K$44</f>
        <v>154</v>
      </c>
      <c r="I63" s="181"/>
      <c r="J63" s="181"/>
      <c r="K63" s="181">
        <f>'将来負担比率（分子）の構造'!L$44</f>
        <v>114</v>
      </c>
      <c r="L63" s="181"/>
      <c r="M63" s="181"/>
      <c r="N63" s="181">
        <f>'将来負担比率（分子）の構造'!M$44</f>
        <v>161</v>
      </c>
      <c r="O63" s="181"/>
      <c r="P63" s="181"/>
    </row>
    <row r="64" spans="1:16" x14ac:dyDescent="0.15">
      <c r="A64" s="181" t="s">
        <v>32</v>
      </c>
      <c r="B64" s="181">
        <f>'将来負担比率（分子）の構造'!I$43</f>
        <v>11829</v>
      </c>
      <c r="C64" s="181"/>
      <c r="D64" s="181"/>
      <c r="E64" s="181">
        <f>'将来負担比率（分子）の構造'!J$43</f>
        <v>10752</v>
      </c>
      <c r="F64" s="181"/>
      <c r="G64" s="181"/>
      <c r="H64" s="181">
        <f>'将来負担比率（分子）の構造'!K$43</f>
        <v>9784</v>
      </c>
      <c r="I64" s="181"/>
      <c r="J64" s="181"/>
      <c r="K64" s="181">
        <f>'将来負担比率（分子）の構造'!L$43</f>
        <v>8666</v>
      </c>
      <c r="L64" s="181"/>
      <c r="M64" s="181"/>
      <c r="N64" s="181">
        <f>'将来負担比率（分子）の構造'!M$43</f>
        <v>8104</v>
      </c>
      <c r="O64" s="181"/>
      <c r="P64" s="181"/>
    </row>
    <row r="65" spans="1:16" x14ac:dyDescent="0.15">
      <c r="A65" s="181" t="s">
        <v>31</v>
      </c>
      <c r="B65" s="181">
        <f>'将来負担比率（分子）の構造'!I$42</f>
        <v>3</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13827</v>
      </c>
      <c r="C66" s="181"/>
      <c r="D66" s="181"/>
      <c r="E66" s="181">
        <f>'将来負担比率（分子）の構造'!J$41</f>
        <v>15254</v>
      </c>
      <c r="F66" s="181"/>
      <c r="G66" s="181"/>
      <c r="H66" s="181">
        <f>'将来負担比率（分子）の構造'!K$41</f>
        <v>15235</v>
      </c>
      <c r="I66" s="181"/>
      <c r="J66" s="181"/>
      <c r="K66" s="181">
        <f>'将来負担比率（分子）の構造'!L$41</f>
        <v>15259</v>
      </c>
      <c r="L66" s="181"/>
      <c r="M66" s="181"/>
      <c r="N66" s="181">
        <f>'将来負担比率（分子）の構造'!M$41</f>
        <v>14719</v>
      </c>
      <c r="O66" s="181"/>
      <c r="P66" s="181"/>
    </row>
    <row r="67" spans="1:16" x14ac:dyDescent="0.15">
      <c r="A67" s="181" t="s">
        <v>74</v>
      </c>
      <c r="B67" s="181" t="e">
        <f>NA()</f>
        <v>#N/A</v>
      </c>
      <c r="C67" s="181">
        <f>IF(ISNUMBER('将来負担比率（分子）の構造'!I$53), IF('将来負担比率（分子）の構造'!I$53 &lt; 0, 0, '将来負担比率（分子）の構造'!I$53), NA())</f>
        <v>5270</v>
      </c>
      <c r="D67" s="181" t="e">
        <f>NA()</f>
        <v>#N/A</v>
      </c>
      <c r="E67" s="181" t="e">
        <f>NA()</f>
        <v>#N/A</v>
      </c>
      <c r="F67" s="181">
        <f>IF(ISNUMBER('将来負担比率（分子）の構造'!J$53), IF('将来負担比率（分子）の構造'!J$53 &lt; 0, 0, '将来負担比率（分子）の構造'!J$53), NA())</f>
        <v>4726</v>
      </c>
      <c r="G67" s="181" t="e">
        <f>NA()</f>
        <v>#N/A</v>
      </c>
      <c r="H67" s="181" t="e">
        <f>NA()</f>
        <v>#N/A</v>
      </c>
      <c r="I67" s="181">
        <f>IF(ISNUMBER('将来負担比率（分子）の構造'!K$53), IF('将来負担比率（分子）の構造'!K$53 &lt; 0, 0, '将来負担比率（分子）の構造'!K$53), NA())</f>
        <v>4639</v>
      </c>
      <c r="J67" s="181" t="e">
        <f>NA()</f>
        <v>#N/A</v>
      </c>
      <c r="K67" s="181" t="e">
        <f>NA()</f>
        <v>#N/A</v>
      </c>
      <c r="L67" s="181">
        <f>IF(ISNUMBER('将来負担比率（分子）の構造'!L$53), IF('将来負担比率（分子）の構造'!L$53 &lt; 0, 0, '将来負担比率（分子）の構造'!L$53), NA())</f>
        <v>4049</v>
      </c>
      <c r="M67" s="181" t="e">
        <f>NA()</f>
        <v>#N/A</v>
      </c>
      <c r="N67" s="181" t="e">
        <f>NA()</f>
        <v>#N/A</v>
      </c>
      <c r="O67" s="181">
        <f>IF(ISNUMBER('将来負担比率（分子）の構造'!M$53), IF('将来負担比率（分子）の構造'!M$53 &lt; 0, 0, '将来負担比率（分子）の構造'!M$53), NA())</f>
        <v>4191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1757</v>
      </c>
      <c r="C72" s="185">
        <f>基金残高に係る経年分析!G55</f>
        <v>1957</v>
      </c>
      <c r="D72" s="185">
        <f>基金残高に係る経年分析!H55</f>
        <v>1797</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3253</v>
      </c>
      <c r="C74" s="185">
        <f>基金残高に係る経年分析!G57</f>
        <v>2820</v>
      </c>
      <c r="D74" s="185">
        <f>基金残高に係る経年分析!H57</f>
        <v>2536</v>
      </c>
    </row>
  </sheetData>
  <sheetProtection algorithmName="SHA-512" hashValue="+fxcmH9pUoZjgt8zxMG/fav792bMQpi63DxaiNb3K1bumdunbOwVdMgTSsr0KAZa7MozSSlVprxrH5NjX99b5g==" saltValue="8txZgat/+bpme1xFBhbI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4093910</v>
      </c>
      <c r="S5" s="736"/>
      <c r="T5" s="736"/>
      <c r="U5" s="736"/>
      <c r="V5" s="736"/>
      <c r="W5" s="736"/>
      <c r="X5" s="736"/>
      <c r="Y5" s="779"/>
      <c r="Z5" s="797">
        <v>20</v>
      </c>
      <c r="AA5" s="797"/>
      <c r="AB5" s="797"/>
      <c r="AC5" s="797"/>
      <c r="AD5" s="798">
        <v>4001016</v>
      </c>
      <c r="AE5" s="798"/>
      <c r="AF5" s="798"/>
      <c r="AG5" s="798"/>
      <c r="AH5" s="798"/>
      <c r="AI5" s="798"/>
      <c r="AJ5" s="798"/>
      <c r="AK5" s="798"/>
      <c r="AL5" s="780">
        <v>40</v>
      </c>
      <c r="AM5" s="751"/>
      <c r="AN5" s="751"/>
      <c r="AO5" s="781"/>
      <c r="AP5" s="746" t="s">
        <v>229</v>
      </c>
      <c r="AQ5" s="747"/>
      <c r="AR5" s="747"/>
      <c r="AS5" s="747"/>
      <c r="AT5" s="747"/>
      <c r="AU5" s="747"/>
      <c r="AV5" s="747"/>
      <c r="AW5" s="747"/>
      <c r="AX5" s="747"/>
      <c r="AY5" s="747"/>
      <c r="AZ5" s="747"/>
      <c r="BA5" s="747"/>
      <c r="BB5" s="747"/>
      <c r="BC5" s="747"/>
      <c r="BD5" s="747"/>
      <c r="BE5" s="747"/>
      <c r="BF5" s="748"/>
      <c r="BG5" s="680">
        <v>3981078</v>
      </c>
      <c r="BH5" s="681"/>
      <c r="BI5" s="681"/>
      <c r="BJ5" s="681"/>
      <c r="BK5" s="681"/>
      <c r="BL5" s="681"/>
      <c r="BM5" s="681"/>
      <c r="BN5" s="682"/>
      <c r="BO5" s="713">
        <v>97.2</v>
      </c>
      <c r="BP5" s="713"/>
      <c r="BQ5" s="713"/>
      <c r="BR5" s="713"/>
      <c r="BS5" s="714">
        <v>35839</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204772</v>
      </c>
      <c r="S6" s="681"/>
      <c r="T6" s="681"/>
      <c r="U6" s="681"/>
      <c r="V6" s="681"/>
      <c r="W6" s="681"/>
      <c r="X6" s="681"/>
      <c r="Y6" s="682"/>
      <c r="Z6" s="713">
        <v>1</v>
      </c>
      <c r="AA6" s="713"/>
      <c r="AB6" s="713"/>
      <c r="AC6" s="713"/>
      <c r="AD6" s="714">
        <v>204772</v>
      </c>
      <c r="AE6" s="714"/>
      <c r="AF6" s="714"/>
      <c r="AG6" s="714"/>
      <c r="AH6" s="714"/>
      <c r="AI6" s="714"/>
      <c r="AJ6" s="714"/>
      <c r="AK6" s="714"/>
      <c r="AL6" s="683">
        <v>2</v>
      </c>
      <c r="AM6" s="684"/>
      <c r="AN6" s="684"/>
      <c r="AO6" s="715"/>
      <c r="AP6" s="677" t="s">
        <v>234</v>
      </c>
      <c r="AQ6" s="678"/>
      <c r="AR6" s="678"/>
      <c r="AS6" s="678"/>
      <c r="AT6" s="678"/>
      <c r="AU6" s="678"/>
      <c r="AV6" s="678"/>
      <c r="AW6" s="678"/>
      <c r="AX6" s="678"/>
      <c r="AY6" s="678"/>
      <c r="AZ6" s="678"/>
      <c r="BA6" s="678"/>
      <c r="BB6" s="678"/>
      <c r="BC6" s="678"/>
      <c r="BD6" s="678"/>
      <c r="BE6" s="678"/>
      <c r="BF6" s="679"/>
      <c r="BG6" s="680">
        <v>3981078</v>
      </c>
      <c r="BH6" s="681"/>
      <c r="BI6" s="681"/>
      <c r="BJ6" s="681"/>
      <c r="BK6" s="681"/>
      <c r="BL6" s="681"/>
      <c r="BM6" s="681"/>
      <c r="BN6" s="682"/>
      <c r="BO6" s="713">
        <v>97.2</v>
      </c>
      <c r="BP6" s="713"/>
      <c r="BQ6" s="713"/>
      <c r="BR6" s="713"/>
      <c r="BS6" s="714">
        <v>35839</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145014</v>
      </c>
      <c r="CS6" s="681"/>
      <c r="CT6" s="681"/>
      <c r="CU6" s="681"/>
      <c r="CV6" s="681"/>
      <c r="CW6" s="681"/>
      <c r="CX6" s="681"/>
      <c r="CY6" s="682"/>
      <c r="CZ6" s="780">
        <v>0.7</v>
      </c>
      <c r="DA6" s="751"/>
      <c r="DB6" s="751"/>
      <c r="DC6" s="783"/>
      <c r="DD6" s="686" t="s">
        <v>127</v>
      </c>
      <c r="DE6" s="681"/>
      <c r="DF6" s="681"/>
      <c r="DG6" s="681"/>
      <c r="DH6" s="681"/>
      <c r="DI6" s="681"/>
      <c r="DJ6" s="681"/>
      <c r="DK6" s="681"/>
      <c r="DL6" s="681"/>
      <c r="DM6" s="681"/>
      <c r="DN6" s="681"/>
      <c r="DO6" s="681"/>
      <c r="DP6" s="682"/>
      <c r="DQ6" s="686">
        <v>145014</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2562</v>
      </c>
      <c r="S7" s="681"/>
      <c r="T7" s="681"/>
      <c r="U7" s="681"/>
      <c r="V7" s="681"/>
      <c r="W7" s="681"/>
      <c r="X7" s="681"/>
      <c r="Y7" s="682"/>
      <c r="Z7" s="713">
        <v>0</v>
      </c>
      <c r="AA7" s="713"/>
      <c r="AB7" s="713"/>
      <c r="AC7" s="713"/>
      <c r="AD7" s="714">
        <v>2562</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1431685</v>
      </c>
      <c r="BH7" s="681"/>
      <c r="BI7" s="681"/>
      <c r="BJ7" s="681"/>
      <c r="BK7" s="681"/>
      <c r="BL7" s="681"/>
      <c r="BM7" s="681"/>
      <c r="BN7" s="682"/>
      <c r="BO7" s="713">
        <v>35</v>
      </c>
      <c r="BP7" s="713"/>
      <c r="BQ7" s="713"/>
      <c r="BR7" s="713"/>
      <c r="BS7" s="714">
        <v>35839</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5099854</v>
      </c>
      <c r="CS7" s="681"/>
      <c r="CT7" s="681"/>
      <c r="CU7" s="681"/>
      <c r="CV7" s="681"/>
      <c r="CW7" s="681"/>
      <c r="CX7" s="681"/>
      <c r="CY7" s="682"/>
      <c r="CZ7" s="713">
        <v>25.9</v>
      </c>
      <c r="DA7" s="713"/>
      <c r="DB7" s="713"/>
      <c r="DC7" s="713"/>
      <c r="DD7" s="686">
        <v>133204</v>
      </c>
      <c r="DE7" s="681"/>
      <c r="DF7" s="681"/>
      <c r="DG7" s="681"/>
      <c r="DH7" s="681"/>
      <c r="DI7" s="681"/>
      <c r="DJ7" s="681"/>
      <c r="DK7" s="681"/>
      <c r="DL7" s="681"/>
      <c r="DM7" s="681"/>
      <c r="DN7" s="681"/>
      <c r="DO7" s="681"/>
      <c r="DP7" s="682"/>
      <c r="DQ7" s="686">
        <v>1887773</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11288</v>
      </c>
      <c r="S8" s="681"/>
      <c r="T8" s="681"/>
      <c r="U8" s="681"/>
      <c r="V8" s="681"/>
      <c r="W8" s="681"/>
      <c r="X8" s="681"/>
      <c r="Y8" s="682"/>
      <c r="Z8" s="713">
        <v>0.1</v>
      </c>
      <c r="AA8" s="713"/>
      <c r="AB8" s="713"/>
      <c r="AC8" s="713"/>
      <c r="AD8" s="714">
        <v>11288</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50484</v>
      </c>
      <c r="BH8" s="681"/>
      <c r="BI8" s="681"/>
      <c r="BJ8" s="681"/>
      <c r="BK8" s="681"/>
      <c r="BL8" s="681"/>
      <c r="BM8" s="681"/>
      <c r="BN8" s="682"/>
      <c r="BO8" s="713">
        <v>1.2</v>
      </c>
      <c r="BP8" s="713"/>
      <c r="BQ8" s="713"/>
      <c r="BR8" s="713"/>
      <c r="BS8" s="686" t="s">
        <v>127</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4356699</v>
      </c>
      <c r="CS8" s="681"/>
      <c r="CT8" s="681"/>
      <c r="CU8" s="681"/>
      <c r="CV8" s="681"/>
      <c r="CW8" s="681"/>
      <c r="CX8" s="681"/>
      <c r="CY8" s="682"/>
      <c r="CZ8" s="713">
        <v>22.1</v>
      </c>
      <c r="DA8" s="713"/>
      <c r="DB8" s="713"/>
      <c r="DC8" s="713"/>
      <c r="DD8" s="686">
        <v>20118</v>
      </c>
      <c r="DE8" s="681"/>
      <c r="DF8" s="681"/>
      <c r="DG8" s="681"/>
      <c r="DH8" s="681"/>
      <c r="DI8" s="681"/>
      <c r="DJ8" s="681"/>
      <c r="DK8" s="681"/>
      <c r="DL8" s="681"/>
      <c r="DM8" s="681"/>
      <c r="DN8" s="681"/>
      <c r="DO8" s="681"/>
      <c r="DP8" s="682"/>
      <c r="DQ8" s="686">
        <v>2483209</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13010</v>
      </c>
      <c r="S9" s="681"/>
      <c r="T9" s="681"/>
      <c r="U9" s="681"/>
      <c r="V9" s="681"/>
      <c r="W9" s="681"/>
      <c r="X9" s="681"/>
      <c r="Y9" s="682"/>
      <c r="Z9" s="713">
        <v>0.1</v>
      </c>
      <c r="AA9" s="713"/>
      <c r="AB9" s="713"/>
      <c r="AC9" s="713"/>
      <c r="AD9" s="714">
        <v>13010</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1096867</v>
      </c>
      <c r="BH9" s="681"/>
      <c r="BI9" s="681"/>
      <c r="BJ9" s="681"/>
      <c r="BK9" s="681"/>
      <c r="BL9" s="681"/>
      <c r="BM9" s="681"/>
      <c r="BN9" s="682"/>
      <c r="BO9" s="713">
        <v>26.8</v>
      </c>
      <c r="BP9" s="713"/>
      <c r="BQ9" s="713"/>
      <c r="BR9" s="713"/>
      <c r="BS9" s="686" t="s">
        <v>127</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2414210</v>
      </c>
      <c r="CS9" s="681"/>
      <c r="CT9" s="681"/>
      <c r="CU9" s="681"/>
      <c r="CV9" s="681"/>
      <c r="CW9" s="681"/>
      <c r="CX9" s="681"/>
      <c r="CY9" s="682"/>
      <c r="CZ9" s="713">
        <v>12.3</v>
      </c>
      <c r="DA9" s="713"/>
      <c r="DB9" s="713"/>
      <c r="DC9" s="713"/>
      <c r="DD9" s="686">
        <v>62772</v>
      </c>
      <c r="DE9" s="681"/>
      <c r="DF9" s="681"/>
      <c r="DG9" s="681"/>
      <c r="DH9" s="681"/>
      <c r="DI9" s="681"/>
      <c r="DJ9" s="681"/>
      <c r="DK9" s="681"/>
      <c r="DL9" s="681"/>
      <c r="DM9" s="681"/>
      <c r="DN9" s="681"/>
      <c r="DO9" s="681"/>
      <c r="DP9" s="682"/>
      <c r="DQ9" s="686">
        <v>1918316</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127</v>
      </c>
      <c r="AA10" s="713"/>
      <c r="AB10" s="713"/>
      <c r="AC10" s="713"/>
      <c r="AD10" s="714" t="s">
        <v>127</v>
      </c>
      <c r="AE10" s="714"/>
      <c r="AF10" s="714"/>
      <c r="AG10" s="714"/>
      <c r="AH10" s="714"/>
      <c r="AI10" s="714"/>
      <c r="AJ10" s="714"/>
      <c r="AK10" s="714"/>
      <c r="AL10" s="683" t="s">
        <v>127</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107450</v>
      </c>
      <c r="BH10" s="681"/>
      <c r="BI10" s="681"/>
      <c r="BJ10" s="681"/>
      <c r="BK10" s="681"/>
      <c r="BL10" s="681"/>
      <c r="BM10" s="681"/>
      <c r="BN10" s="682"/>
      <c r="BO10" s="713">
        <v>2.6</v>
      </c>
      <c r="BP10" s="713"/>
      <c r="BQ10" s="713"/>
      <c r="BR10" s="713"/>
      <c r="BS10" s="686" t="s">
        <v>127</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126021</v>
      </c>
      <c r="CS10" s="681"/>
      <c r="CT10" s="681"/>
      <c r="CU10" s="681"/>
      <c r="CV10" s="681"/>
      <c r="CW10" s="681"/>
      <c r="CX10" s="681"/>
      <c r="CY10" s="682"/>
      <c r="CZ10" s="713">
        <v>0.6</v>
      </c>
      <c r="DA10" s="713"/>
      <c r="DB10" s="713"/>
      <c r="DC10" s="713"/>
      <c r="DD10" s="686" t="s">
        <v>127</v>
      </c>
      <c r="DE10" s="681"/>
      <c r="DF10" s="681"/>
      <c r="DG10" s="681"/>
      <c r="DH10" s="681"/>
      <c r="DI10" s="681"/>
      <c r="DJ10" s="681"/>
      <c r="DK10" s="681"/>
      <c r="DL10" s="681"/>
      <c r="DM10" s="681"/>
      <c r="DN10" s="681"/>
      <c r="DO10" s="681"/>
      <c r="DP10" s="682"/>
      <c r="DQ10" s="686">
        <v>14972</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657676</v>
      </c>
      <c r="S11" s="681"/>
      <c r="T11" s="681"/>
      <c r="U11" s="681"/>
      <c r="V11" s="681"/>
      <c r="W11" s="681"/>
      <c r="X11" s="681"/>
      <c r="Y11" s="682"/>
      <c r="Z11" s="683">
        <v>3.2</v>
      </c>
      <c r="AA11" s="684"/>
      <c r="AB11" s="684"/>
      <c r="AC11" s="685"/>
      <c r="AD11" s="686">
        <v>657676</v>
      </c>
      <c r="AE11" s="681"/>
      <c r="AF11" s="681"/>
      <c r="AG11" s="681"/>
      <c r="AH11" s="681"/>
      <c r="AI11" s="681"/>
      <c r="AJ11" s="681"/>
      <c r="AK11" s="682"/>
      <c r="AL11" s="683">
        <v>6.6</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176884</v>
      </c>
      <c r="BH11" s="681"/>
      <c r="BI11" s="681"/>
      <c r="BJ11" s="681"/>
      <c r="BK11" s="681"/>
      <c r="BL11" s="681"/>
      <c r="BM11" s="681"/>
      <c r="BN11" s="682"/>
      <c r="BO11" s="713">
        <v>4.3</v>
      </c>
      <c r="BP11" s="713"/>
      <c r="BQ11" s="713"/>
      <c r="BR11" s="713"/>
      <c r="BS11" s="686">
        <v>35839</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614769</v>
      </c>
      <c r="CS11" s="681"/>
      <c r="CT11" s="681"/>
      <c r="CU11" s="681"/>
      <c r="CV11" s="681"/>
      <c r="CW11" s="681"/>
      <c r="CX11" s="681"/>
      <c r="CY11" s="682"/>
      <c r="CZ11" s="713">
        <v>3.1</v>
      </c>
      <c r="DA11" s="713"/>
      <c r="DB11" s="713"/>
      <c r="DC11" s="713"/>
      <c r="DD11" s="686">
        <v>89395</v>
      </c>
      <c r="DE11" s="681"/>
      <c r="DF11" s="681"/>
      <c r="DG11" s="681"/>
      <c r="DH11" s="681"/>
      <c r="DI11" s="681"/>
      <c r="DJ11" s="681"/>
      <c r="DK11" s="681"/>
      <c r="DL11" s="681"/>
      <c r="DM11" s="681"/>
      <c r="DN11" s="681"/>
      <c r="DO11" s="681"/>
      <c r="DP11" s="682"/>
      <c r="DQ11" s="686">
        <v>415573</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1432</v>
      </c>
      <c r="S12" s="681"/>
      <c r="T12" s="681"/>
      <c r="U12" s="681"/>
      <c r="V12" s="681"/>
      <c r="W12" s="681"/>
      <c r="X12" s="681"/>
      <c r="Y12" s="682"/>
      <c r="Z12" s="713">
        <v>0</v>
      </c>
      <c r="AA12" s="713"/>
      <c r="AB12" s="713"/>
      <c r="AC12" s="713"/>
      <c r="AD12" s="714">
        <v>1432</v>
      </c>
      <c r="AE12" s="714"/>
      <c r="AF12" s="714"/>
      <c r="AG12" s="714"/>
      <c r="AH12" s="714"/>
      <c r="AI12" s="714"/>
      <c r="AJ12" s="714"/>
      <c r="AK12" s="714"/>
      <c r="AL12" s="683">
        <v>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2274402</v>
      </c>
      <c r="BH12" s="681"/>
      <c r="BI12" s="681"/>
      <c r="BJ12" s="681"/>
      <c r="BK12" s="681"/>
      <c r="BL12" s="681"/>
      <c r="BM12" s="681"/>
      <c r="BN12" s="682"/>
      <c r="BO12" s="713">
        <v>55.6</v>
      </c>
      <c r="BP12" s="713"/>
      <c r="BQ12" s="713"/>
      <c r="BR12" s="713"/>
      <c r="BS12" s="686" t="s">
        <v>127</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1939623</v>
      </c>
      <c r="CS12" s="681"/>
      <c r="CT12" s="681"/>
      <c r="CU12" s="681"/>
      <c r="CV12" s="681"/>
      <c r="CW12" s="681"/>
      <c r="CX12" s="681"/>
      <c r="CY12" s="682"/>
      <c r="CZ12" s="713">
        <v>9.8000000000000007</v>
      </c>
      <c r="DA12" s="713"/>
      <c r="DB12" s="713"/>
      <c r="DC12" s="713"/>
      <c r="DD12" s="686">
        <v>163451</v>
      </c>
      <c r="DE12" s="681"/>
      <c r="DF12" s="681"/>
      <c r="DG12" s="681"/>
      <c r="DH12" s="681"/>
      <c r="DI12" s="681"/>
      <c r="DJ12" s="681"/>
      <c r="DK12" s="681"/>
      <c r="DL12" s="681"/>
      <c r="DM12" s="681"/>
      <c r="DN12" s="681"/>
      <c r="DO12" s="681"/>
      <c r="DP12" s="682"/>
      <c r="DQ12" s="686">
        <v>1122300</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255</v>
      </c>
      <c r="AA13" s="713"/>
      <c r="AB13" s="713"/>
      <c r="AC13" s="713"/>
      <c r="AD13" s="714" t="s">
        <v>127</v>
      </c>
      <c r="AE13" s="714"/>
      <c r="AF13" s="714"/>
      <c r="AG13" s="714"/>
      <c r="AH13" s="714"/>
      <c r="AI13" s="714"/>
      <c r="AJ13" s="714"/>
      <c r="AK13" s="714"/>
      <c r="AL13" s="683" t="s">
        <v>127</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2222785</v>
      </c>
      <c r="BH13" s="681"/>
      <c r="BI13" s="681"/>
      <c r="BJ13" s="681"/>
      <c r="BK13" s="681"/>
      <c r="BL13" s="681"/>
      <c r="BM13" s="681"/>
      <c r="BN13" s="682"/>
      <c r="BO13" s="713">
        <v>54.3</v>
      </c>
      <c r="BP13" s="713"/>
      <c r="BQ13" s="713"/>
      <c r="BR13" s="713"/>
      <c r="BS13" s="686" t="s">
        <v>174</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1639647</v>
      </c>
      <c r="CS13" s="681"/>
      <c r="CT13" s="681"/>
      <c r="CU13" s="681"/>
      <c r="CV13" s="681"/>
      <c r="CW13" s="681"/>
      <c r="CX13" s="681"/>
      <c r="CY13" s="682"/>
      <c r="CZ13" s="713">
        <v>8.3000000000000007</v>
      </c>
      <c r="DA13" s="713"/>
      <c r="DB13" s="713"/>
      <c r="DC13" s="713"/>
      <c r="DD13" s="686">
        <v>565441</v>
      </c>
      <c r="DE13" s="681"/>
      <c r="DF13" s="681"/>
      <c r="DG13" s="681"/>
      <c r="DH13" s="681"/>
      <c r="DI13" s="681"/>
      <c r="DJ13" s="681"/>
      <c r="DK13" s="681"/>
      <c r="DL13" s="681"/>
      <c r="DM13" s="681"/>
      <c r="DN13" s="681"/>
      <c r="DO13" s="681"/>
      <c r="DP13" s="682"/>
      <c r="DQ13" s="686">
        <v>1317646</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255</v>
      </c>
      <c r="AA14" s="713"/>
      <c r="AB14" s="713"/>
      <c r="AC14" s="713"/>
      <c r="AD14" s="714" t="s">
        <v>255</v>
      </c>
      <c r="AE14" s="714"/>
      <c r="AF14" s="714"/>
      <c r="AG14" s="714"/>
      <c r="AH14" s="714"/>
      <c r="AI14" s="714"/>
      <c r="AJ14" s="714"/>
      <c r="AK14" s="714"/>
      <c r="AL14" s="683" t="s">
        <v>127</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111970</v>
      </c>
      <c r="BH14" s="681"/>
      <c r="BI14" s="681"/>
      <c r="BJ14" s="681"/>
      <c r="BK14" s="681"/>
      <c r="BL14" s="681"/>
      <c r="BM14" s="681"/>
      <c r="BN14" s="682"/>
      <c r="BO14" s="713">
        <v>2.7</v>
      </c>
      <c r="BP14" s="713"/>
      <c r="BQ14" s="713"/>
      <c r="BR14" s="713"/>
      <c r="BS14" s="686" t="s">
        <v>127</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551225</v>
      </c>
      <c r="CS14" s="681"/>
      <c r="CT14" s="681"/>
      <c r="CU14" s="681"/>
      <c r="CV14" s="681"/>
      <c r="CW14" s="681"/>
      <c r="CX14" s="681"/>
      <c r="CY14" s="682"/>
      <c r="CZ14" s="713">
        <v>2.8</v>
      </c>
      <c r="DA14" s="713"/>
      <c r="DB14" s="713"/>
      <c r="DC14" s="713"/>
      <c r="DD14" s="686">
        <v>22197</v>
      </c>
      <c r="DE14" s="681"/>
      <c r="DF14" s="681"/>
      <c r="DG14" s="681"/>
      <c r="DH14" s="681"/>
      <c r="DI14" s="681"/>
      <c r="DJ14" s="681"/>
      <c r="DK14" s="681"/>
      <c r="DL14" s="681"/>
      <c r="DM14" s="681"/>
      <c r="DN14" s="681"/>
      <c r="DO14" s="681"/>
      <c r="DP14" s="682"/>
      <c r="DQ14" s="686">
        <v>515550</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255</v>
      </c>
      <c r="S15" s="681"/>
      <c r="T15" s="681"/>
      <c r="U15" s="681"/>
      <c r="V15" s="681"/>
      <c r="W15" s="681"/>
      <c r="X15" s="681"/>
      <c r="Y15" s="682"/>
      <c r="Z15" s="713" t="s">
        <v>255</v>
      </c>
      <c r="AA15" s="713"/>
      <c r="AB15" s="713"/>
      <c r="AC15" s="713"/>
      <c r="AD15" s="714" t="s">
        <v>127</v>
      </c>
      <c r="AE15" s="714"/>
      <c r="AF15" s="714"/>
      <c r="AG15" s="714"/>
      <c r="AH15" s="714"/>
      <c r="AI15" s="714"/>
      <c r="AJ15" s="714"/>
      <c r="AK15" s="714"/>
      <c r="AL15" s="683" t="s">
        <v>127</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163021</v>
      </c>
      <c r="BH15" s="681"/>
      <c r="BI15" s="681"/>
      <c r="BJ15" s="681"/>
      <c r="BK15" s="681"/>
      <c r="BL15" s="681"/>
      <c r="BM15" s="681"/>
      <c r="BN15" s="682"/>
      <c r="BO15" s="713">
        <v>4</v>
      </c>
      <c r="BP15" s="713"/>
      <c r="BQ15" s="713"/>
      <c r="BR15" s="713"/>
      <c r="BS15" s="686" t="s">
        <v>127</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1350547</v>
      </c>
      <c r="CS15" s="681"/>
      <c r="CT15" s="681"/>
      <c r="CU15" s="681"/>
      <c r="CV15" s="681"/>
      <c r="CW15" s="681"/>
      <c r="CX15" s="681"/>
      <c r="CY15" s="682"/>
      <c r="CZ15" s="713">
        <v>6.9</v>
      </c>
      <c r="DA15" s="713"/>
      <c r="DB15" s="713"/>
      <c r="DC15" s="713"/>
      <c r="DD15" s="686">
        <v>181714</v>
      </c>
      <c r="DE15" s="681"/>
      <c r="DF15" s="681"/>
      <c r="DG15" s="681"/>
      <c r="DH15" s="681"/>
      <c r="DI15" s="681"/>
      <c r="DJ15" s="681"/>
      <c r="DK15" s="681"/>
      <c r="DL15" s="681"/>
      <c r="DM15" s="681"/>
      <c r="DN15" s="681"/>
      <c r="DO15" s="681"/>
      <c r="DP15" s="682"/>
      <c r="DQ15" s="686">
        <v>1056188</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12474</v>
      </c>
      <c r="S16" s="681"/>
      <c r="T16" s="681"/>
      <c r="U16" s="681"/>
      <c r="V16" s="681"/>
      <c r="W16" s="681"/>
      <c r="X16" s="681"/>
      <c r="Y16" s="682"/>
      <c r="Z16" s="713">
        <v>0.1</v>
      </c>
      <c r="AA16" s="713"/>
      <c r="AB16" s="713"/>
      <c r="AC16" s="713"/>
      <c r="AD16" s="714">
        <v>12474</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255</v>
      </c>
      <c r="BH16" s="681"/>
      <c r="BI16" s="681"/>
      <c r="BJ16" s="681"/>
      <c r="BK16" s="681"/>
      <c r="BL16" s="681"/>
      <c r="BM16" s="681"/>
      <c r="BN16" s="682"/>
      <c r="BO16" s="713" t="s">
        <v>127</v>
      </c>
      <c r="BP16" s="713"/>
      <c r="BQ16" s="713"/>
      <c r="BR16" s="713"/>
      <c r="BS16" s="686" t="s">
        <v>127</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53991</v>
      </c>
      <c r="CS16" s="681"/>
      <c r="CT16" s="681"/>
      <c r="CU16" s="681"/>
      <c r="CV16" s="681"/>
      <c r="CW16" s="681"/>
      <c r="CX16" s="681"/>
      <c r="CY16" s="682"/>
      <c r="CZ16" s="713">
        <v>0.3</v>
      </c>
      <c r="DA16" s="713"/>
      <c r="DB16" s="713"/>
      <c r="DC16" s="713"/>
      <c r="DD16" s="686" t="s">
        <v>127</v>
      </c>
      <c r="DE16" s="681"/>
      <c r="DF16" s="681"/>
      <c r="DG16" s="681"/>
      <c r="DH16" s="681"/>
      <c r="DI16" s="681"/>
      <c r="DJ16" s="681"/>
      <c r="DK16" s="681"/>
      <c r="DL16" s="681"/>
      <c r="DM16" s="681"/>
      <c r="DN16" s="681"/>
      <c r="DO16" s="681"/>
      <c r="DP16" s="682"/>
      <c r="DQ16" s="686">
        <v>43533</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31093</v>
      </c>
      <c r="S17" s="681"/>
      <c r="T17" s="681"/>
      <c r="U17" s="681"/>
      <c r="V17" s="681"/>
      <c r="W17" s="681"/>
      <c r="X17" s="681"/>
      <c r="Y17" s="682"/>
      <c r="Z17" s="713">
        <v>0.2</v>
      </c>
      <c r="AA17" s="713"/>
      <c r="AB17" s="713"/>
      <c r="AC17" s="713"/>
      <c r="AD17" s="714">
        <v>31093</v>
      </c>
      <c r="AE17" s="714"/>
      <c r="AF17" s="714"/>
      <c r="AG17" s="714"/>
      <c r="AH17" s="714"/>
      <c r="AI17" s="714"/>
      <c r="AJ17" s="714"/>
      <c r="AK17" s="714"/>
      <c r="AL17" s="683">
        <v>0.3</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255</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1406352</v>
      </c>
      <c r="CS17" s="681"/>
      <c r="CT17" s="681"/>
      <c r="CU17" s="681"/>
      <c r="CV17" s="681"/>
      <c r="CW17" s="681"/>
      <c r="CX17" s="681"/>
      <c r="CY17" s="682"/>
      <c r="CZ17" s="713">
        <v>7.1</v>
      </c>
      <c r="DA17" s="713"/>
      <c r="DB17" s="713"/>
      <c r="DC17" s="713"/>
      <c r="DD17" s="686" t="s">
        <v>127</v>
      </c>
      <c r="DE17" s="681"/>
      <c r="DF17" s="681"/>
      <c r="DG17" s="681"/>
      <c r="DH17" s="681"/>
      <c r="DI17" s="681"/>
      <c r="DJ17" s="681"/>
      <c r="DK17" s="681"/>
      <c r="DL17" s="681"/>
      <c r="DM17" s="681"/>
      <c r="DN17" s="681"/>
      <c r="DO17" s="681"/>
      <c r="DP17" s="682"/>
      <c r="DQ17" s="686">
        <v>1392592</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23222</v>
      </c>
      <c r="S18" s="681"/>
      <c r="T18" s="681"/>
      <c r="U18" s="681"/>
      <c r="V18" s="681"/>
      <c r="W18" s="681"/>
      <c r="X18" s="681"/>
      <c r="Y18" s="682"/>
      <c r="Z18" s="713">
        <v>0.1</v>
      </c>
      <c r="AA18" s="713"/>
      <c r="AB18" s="713"/>
      <c r="AC18" s="713"/>
      <c r="AD18" s="714">
        <v>23222</v>
      </c>
      <c r="AE18" s="714"/>
      <c r="AF18" s="714"/>
      <c r="AG18" s="714"/>
      <c r="AH18" s="714"/>
      <c r="AI18" s="714"/>
      <c r="AJ18" s="714"/>
      <c r="AK18" s="714"/>
      <c r="AL18" s="683">
        <v>0.2</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13574</v>
      </c>
      <c r="S19" s="681"/>
      <c r="T19" s="681"/>
      <c r="U19" s="681"/>
      <c r="V19" s="681"/>
      <c r="W19" s="681"/>
      <c r="X19" s="681"/>
      <c r="Y19" s="682"/>
      <c r="Z19" s="713">
        <v>0.1</v>
      </c>
      <c r="AA19" s="713"/>
      <c r="AB19" s="713"/>
      <c r="AC19" s="713"/>
      <c r="AD19" s="714">
        <v>13574</v>
      </c>
      <c r="AE19" s="714"/>
      <c r="AF19" s="714"/>
      <c r="AG19" s="714"/>
      <c r="AH19" s="714"/>
      <c r="AI19" s="714"/>
      <c r="AJ19" s="714"/>
      <c r="AK19" s="714"/>
      <c r="AL19" s="683">
        <v>0.1</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112832</v>
      </c>
      <c r="BH19" s="681"/>
      <c r="BI19" s="681"/>
      <c r="BJ19" s="681"/>
      <c r="BK19" s="681"/>
      <c r="BL19" s="681"/>
      <c r="BM19" s="681"/>
      <c r="BN19" s="682"/>
      <c r="BO19" s="713">
        <v>2.8</v>
      </c>
      <c r="BP19" s="713"/>
      <c r="BQ19" s="713"/>
      <c r="BR19" s="713"/>
      <c r="BS19" s="686" t="s">
        <v>255</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127</v>
      </c>
      <c r="CS19" s="681"/>
      <c r="CT19" s="681"/>
      <c r="CU19" s="681"/>
      <c r="CV19" s="681"/>
      <c r="CW19" s="681"/>
      <c r="CX19" s="681"/>
      <c r="CY19" s="682"/>
      <c r="CZ19" s="713" t="s">
        <v>127</v>
      </c>
      <c r="DA19" s="713"/>
      <c r="DB19" s="713"/>
      <c r="DC19" s="713"/>
      <c r="DD19" s="686" t="s">
        <v>127</v>
      </c>
      <c r="DE19" s="681"/>
      <c r="DF19" s="681"/>
      <c r="DG19" s="681"/>
      <c r="DH19" s="681"/>
      <c r="DI19" s="681"/>
      <c r="DJ19" s="681"/>
      <c r="DK19" s="681"/>
      <c r="DL19" s="681"/>
      <c r="DM19" s="681"/>
      <c r="DN19" s="681"/>
      <c r="DO19" s="681"/>
      <c r="DP19" s="682"/>
      <c r="DQ19" s="686" t="s">
        <v>255</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6149</v>
      </c>
      <c r="S20" s="681"/>
      <c r="T20" s="681"/>
      <c r="U20" s="681"/>
      <c r="V20" s="681"/>
      <c r="W20" s="681"/>
      <c r="X20" s="681"/>
      <c r="Y20" s="682"/>
      <c r="Z20" s="713">
        <v>0</v>
      </c>
      <c r="AA20" s="713"/>
      <c r="AB20" s="713"/>
      <c r="AC20" s="713"/>
      <c r="AD20" s="714">
        <v>6149</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112832</v>
      </c>
      <c r="BH20" s="681"/>
      <c r="BI20" s="681"/>
      <c r="BJ20" s="681"/>
      <c r="BK20" s="681"/>
      <c r="BL20" s="681"/>
      <c r="BM20" s="681"/>
      <c r="BN20" s="682"/>
      <c r="BO20" s="713">
        <v>2.8</v>
      </c>
      <c r="BP20" s="713"/>
      <c r="BQ20" s="713"/>
      <c r="BR20" s="713"/>
      <c r="BS20" s="686" t="s">
        <v>255</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19697952</v>
      </c>
      <c r="CS20" s="681"/>
      <c r="CT20" s="681"/>
      <c r="CU20" s="681"/>
      <c r="CV20" s="681"/>
      <c r="CW20" s="681"/>
      <c r="CX20" s="681"/>
      <c r="CY20" s="682"/>
      <c r="CZ20" s="713">
        <v>100</v>
      </c>
      <c r="DA20" s="713"/>
      <c r="DB20" s="713"/>
      <c r="DC20" s="713"/>
      <c r="DD20" s="686">
        <v>1238292</v>
      </c>
      <c r="DE20" s="681"/>
      <c r="DF20" s="681"/>
      <c r="DG20" s="681"/>
      <c r="DH20" s="681"/>
      <c r="DI20" s="681"/>
      <c r="DJ20" s="681"/>
      <c r="DK20" s="681"/>
      <c r="DL20" s="681"/>
      <c r="DM20" s="681"/>
      <c r="DN20" s="681"/>
      <c r="DO20" s="681"/>
      <c r="DP20" s="682"/>
      <c r="DQ20" s="686">
        <v>12312666</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3499</v>
      </c>
      <c r="S21" s="681"/>
      <c r="T21" s="681"/>
      <c r="U21" s="681"/>
      <c r="V21" s="681"/>
      <c r="W21" s="681"/>
      <c r="X21" s="681"/>
      <c r="Y21" s="682"/>
      <c r="Z21" s="713">
        <v>0</v>
      </c>
      <c r="AA21" s="713"/>
      <c r="AB21" s="713"/>
      <c r="AC21" s="713"/>
      <c r="AD21" s="714">
        <v>3499</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19938</v>
      </c>
      <c r="BH21" s="681"/>
      <c r="BI21" s="681"/>
      <c r="BJ21" s="681"/>
      <c r="BK21" s="681"/>
      <c r="BL21" s="681"/>
      <c r="BM21" s="681"/>
      <c r="BN21" s="682"/>
      <c r="BO21" s="713">
        <v>0.5</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5981632</v>
      </c>
      <c r="S22" s="681"/>
      <c r="T22" s="681"/>
      <c r="U22" s="681"/>
      <c r="V22" s="681"/>
      <c r="W22" s="681"/>
      <c r="X22" s="681"/>
      <c r="Y22" s="682"/>
      <c r="Z22" s="713">
        <v>29.2</v>
      </c>
      <c r="AA22" s="713"/>
      <c r="AB22" s="713"/>
      <c r="AC22" s="713"/>
      <c r="AD22" s="714">
        <v>4945444</v>
      </c>
      <c r="AE22" s="714"/>
      <c r="AF22" s="714"/>
      <c r="AG22" s="714"/>
      <c r="AH22" s="714"/>
      <c r="AI22" s="714"/>
      <c r="AJ22" s="714"/>
      <c r="AK22" s="714"/>
      <c r="AL22" s="683">
        <v>49.5</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127</v>
      </c>
      <c r="BP22" s="713"/>
      <c r="BQ22" s="713"/>
      <c r="BR22" s="713"/>
      <c r="BS22" s="686" t="s">
        <v>174</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4945444</v>
      </c>
      <c r="S23" s="681"/>
      <c r="T23" s="681"/>
      <c r="U23" s="681"/>
      <c r="V23" s="681"/>
      <c r="W23" s="681"/>
      <c r="X23" s="681"/>
      <c r="Y23" s="682"/>
      <c r="Z23" s="713">
        <v>24.1</v>
      </c>
      <c r="AA23" s="713"/>
      <c r="AB23" s="713"/>
      <c r="AC23" s="713"/>
      <c r="AD23" s="714">
        <v>4945444</v>
      </c>
      <c r="AE23" s="714"/>
      <c r="AF23" s="714"/>
      <c r="AG23" s="714"/>
      <c r="AH23" s="714"/>
      <c r="AI23" s="714"/>
      <c r="AJ23" s="714"/>
      <c r="AK23" s="714"/>
      <c r="AL23" s="683">
        <v>49.5</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92894</v>
      </c>
      <c r="BH23" s="681"/>
      <c r="BI23" s="681"/>
      <c r="BJ23" s="681"/>
      <c r="BK23" s="681"/>
      <c r="BL23" s="681"/>
      <c r="BM23" s="681"/>
      <c r="BN23" s="682"/>
      <c r="BO23" s="713">
        <v>2.2999999999999998</v>
      </c>
      <c r="BP23" s="713"/>
      <c r="BQ23" s="713"/>
      <c r="BR23" s="713"/>
      <c r="BS23" s="686" t="s">
        <v>127</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1036055</v>
      </c>
      <c r="S24" s="681"/>
      <c r="T24" s="681"/>
      <c r="U24" s="681"/>
      <c r="V24" s="681"/>
      <c r="W24" s="681"/>
      <c r="X24" s="681"/>
      <c r="Y24" s="682"/>
      <c r="Z24" s="713">
        <v>5.0999999999999996</v>
      </c>
      <c r="AA24" s="713"/>
      <c r="AB24" s="713"/>
      <c r="AC24" s="713"/>
      <c r="AD24" s="714" t="s">
        <v>255</v>
      </c>
      <c r="AE24" s="714"/>
      <c r="AF24" s="714"/>
      <c r="AG24" s="714"/>
      <c r="AH24" s="714"/>
      <c r="AI24" s="714"/>
      <c r="AJ24" s="714"/>
      <c r="AK24" s="714"/>
      <c r="AL24" s="683" t="s">
        <v>127</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255</v>
      </c>
      <c r="BH24" s="681"/>
      <c r="BI24" s="681"/>
      <c r="BJ24" s="681"/>
      <c r="BK24" s="681"/>
      <c r="BL24" s="681"/>
      <c r="BM24" s="681"/>
      <c r="BN24" s="682"/>
      <c r="BO24" s="713" t="s">
        <v>127</v>
      </c>
      <c r="BP24" s="713"/>
      <c r="BQ24" s="713"/>
      <c r="BR24" s="713"/>
      <c r="BS24" s="686" t="s">
        <v>174</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6293852</v>
      </c>
      <c r="CS24" s="736"/>
      <c r="CT24" s="736"/>
      <c r="CU24" s="736"/>
      <c r="CV24" s="736"/>
      <c r="CW24" s="736"/>
      <c r="CX24" s="736"/>
      <c r="CY24" s="779"/>
      <c r="CZ24" s="780">
        <v>32</v>
      </c>
      <c r="DA24" s="751"/>
      <c r="DB24" s="751"/>
      <c r="DC24" s="783"/>
      <c r="DD24" s="778">
        <v>4863380</v>
      </c>
      <c r="DE24" s="736"/>
      <c r="DF24" s="736"/>
      <c r="DG24" s="736"/>
      <c r="DH24" s="736"/>
      <c r="DI24" s="736"/>
      <c r="DJ24" s="736"/>
      <c r="DK24" s="779"/>
      <c r="DL24" s="778">
        <v>4714532</v>
      </c>
      <c r="DM24" s="736"/>
      <c r="DN24" s="736"/>
      <c r="DO24" s="736"/>
      <c r="DP24" s="736"/>
      <c r="DQ24" s="736"/>
      <c r="DR24" s="736"/>
      <c r="DS24" s="736"/>
      <c r="DT24" s="736"/>
      <c r="DU24" s="736"/>
      <c r="DV24" s="779"/>
      <c r="DW24" s="780">
        <v>45.3</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v>133</v>
      </c>
      <c r="S25" s="681"/>
      <c r="T25" s="681"/>
      <c r="U25" s="681"/>
      <c r="V25" s="681"/>
      <c r="W25" s="681"/>
      <c r="X25" s="681"/>
      <c r="Y25" s="682"/>
      <c r="Z25" s="713">
        <v>0</v>
      </c>
      <c r="AA25" s="713"/>
      <c r="AB25" s="713"/>
      <c r="AC25" s="713"/>
      <c r="AD25" s="714" t="s">
        <v>255</v>
      </c>
      <c r="AE25" s="714"/>
      <c r="AF25" s="714"/>
      <c r="AG25" s="714"/>
      <c r="AH25" s="714"/>
      <c r="AI25" s="714"/>
      <c r="AJ25" s="714"/>
      <c r="AK25" s="714"/>
      <c r="AL25" s="683" t="s">
        <v>127</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255</v>
      </c>
      <c r="BP25" s="713"/>
      <c r="BQ25" s="713"/>
      <c r="BR25" s="713"/>
      <c r="BS25" s="686" t="s">
        <v>174</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3094082</v>
      </c>
      <c r="CS25" s="699"/>
      <c r="CT25" s="699"/>
      <c r="CU25" s="699"/>
      <c r="CV25" s="699"/>
      <c r="CW25" s="699"/>
      <c r="CX25" s="699"/>
      <c r="CY25" s="700"/>
      <c r="CZ25" s="683">
        <v>15.7</v>
      </c>
      <c r="DA25" s="701"/>
      <c r="DB25" s="701"/>
      <c r="DC25" s="702"/>
      <c r="DD25" s="686">
        <v>2831224</v>
      </c>
      <c r="DE25" s="699"/>
      <c r="DF25" s="699"/>
      <c r="DG25" s="699"/>
      <c r="DH25" s="699"/>
      <c r="DI25" s="699"/>
      <c r="DJ25" s="699"/>
      <c r="DK25" s="700"/>
      <c r="DL25" s="686">
        <v>2766286</v>
      </c>
      <c r="DM25" s="699"/>
      <c r="DN25" s="699"/>
      <c r="DO25" s="699"/>
      <c r="DP25" s="699"/>
      <c r="DQ25" s="699"/>
      <c r="DR25" s="699"/>
      <c r="DS25" s="699"/>
      <c r="DT25" s="699"/>
      <c r="DU25" s="699"/>
      <c r="DV25" s="700"/>
      <c r="DW25" s="683">
        <v>26.6</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11033071</v>
      </c>
      <c r="S26" s="681"/>
      <c r="T26" s="681"/>
      <c r="U26" s="681"/>
      <c r="V26" s="681"/>
      <c r="W26" s="681"/>
      <c r="X26" s="681"/>
      <c r="Y26" s="682"/>
      <c r="Z26" s="713">
        <v>53.9</v>
      </c>
      <c r="AA26" s="713"/>
      <c r="AB26" s="713"/>
      <c r="AC26" s="713"/>
      <c r="AD26" s="714">
        <v>9903989</v>
      </c>
      <c r="AE26" s="714"/>
      <c r="AF26" s="714"/>
      <c r="AG26" s="714"/>
      <c r="AH26" s="714"/>
      <c r="AI26" s="714"/>
      <c r="AJ26" s="714"/>
      <c r="AK26" s="714"/>
      <c r="AL26" s="683">
        <v>99.1</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255</v>
      </c>
      <c r="BH26" s="681"/>
      <c r="BI26" s="681"/>
      <c r="BJ26" s="681"/>
      <c r="BK26" s="681"/>
      <c r="BL26" s="681"/>
      <c r="BM26" s="681"/>
      <c r="BN26" s="682"/>
      <c r="BO26" s="713" t="s">
        <v>127</v>
      </c>
      <c r="BP26" s="713"/>
      <c r="BQ26" s="713"/>
      <c r="BR26" s="713"/>
      <c r="BS26" s="686" t="s">
        <v>127</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1788866</v>
      </c>
      <c r="CS26" s="681"/>
      <c r="CT26" s="681"/>
      <c r="CU26" s="681"/>
      <c r="CV26" s="681"/>
      <c r="CW26" s="681"/>
      <c r="CX26" s="681"/>
      <c r="CY26" s="682"/>
      <c r="CZ26" s="683">
        <v>9.1</v>
      </c>
      <c r="DA26" s="701"/>
      <c r="DB26" s="701"/>
      <c r="DC26" s="702"/>
      <c r="DD26" s="686">
        <v>1526008</v>
      </c>
      <c r="DE26" s="681"/>
      <c r="DF26" s="681"/>
      <c r="DG26" s="681"/>
      <c r="DH26" s="681"/>
      <c r="DI26" s="681"/>
      <c r="DJ26" s="681"/>
      <c r="DK26" s="682"/>
      <c r="DL26" s="686" t="s">
        <v>255</v>
      </c>
      <c r="DM26" s="681"/>
      <c r="DN26" s="681"/>
      <c r="DO26" s="681"/>
      <c r="DP26" s="681"/>
      <c r="DQ26" s="681"/>
      <c r="DR26" s="681"/>
      <c r="DS26" s="681"/>
      <c r="DT26" s="681"/>
      <c r="DU26" s="681"/>
      <c r="DV26" s="682"/>
      <c r="DW26" s="683" t="s">
        <v>127</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3415</v>
      </c>
      <c r="S27" s="681"/>
      <c r="T27" s="681"/>
      <c r="U27" s="681"/>
      <c r="V27" s="681"/>
      <c r="W27" s="681"/>
      <c r="X27" s="681"/>
      <c r="Y27" s="682"/>
      <c r="Z27" s="713">
        <v>0</v>
      </c>
      <c r="AA27" s="713"/>
      <c r="AB27" s="713"/>
      <c r="AC27" s="713"/>
      <c r="AD27" s="714">
        <v>3415</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4093910</v>
      </c>
      <c r="BH27" s="681"/>
      <c r="BI27" s="681"/>
      <c r="BJ27" s="681"/>
      <c r="BK27" s="681"/>
      <c r="BL27" s="681"/>
      <c r="BM27" s="681"/>
      <c r="BN27" s="682"/>
      <c r="BO27" s="713">
        <v>100</v>
      </c>
      <c r="BP27" s="713"/>
      <c r="BQ27" s="713"/>
      <c r="BR27" s="713"/>
      <c r="BS27" s="686">
        <v>35839</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1793418</v>
      </c>
      <c r="CS27" s="699"/>
      <c r="CT27" s="699"/>
      <c r="CU27" s="699"/>
      <c r="CV27" s="699"/>
      <c r="CW27" s="699"/>
      <c r="CX27" s="699"/>
      <c r="CY27" s="700"/>
      <c r="CZ27" s="683">
        <v>9.1</v>
      </c>
      <c r="DA27" s="701"/>
      <c r="DB27" s="701"/>
      <c r="DC27" s="702"/>
      <c r="DD27" s="686">
        <v>639564</v>
      </c>
      <c r="DE27" s="699"/>
      <c r="DF27" s="699"/>
      <c r="DG27" s="699"/>
      <c r="DH27" s="699"/>
      <c r="DI27" s="699"/>
      <c r="DJ27" s="699"/>
      <c r="DK27" s="700"/>
      <c r="DL27" s="686">
        <v>555654</v>
      </c>
      <c r="DM27" s="699"/>
      <c r="DN27" s="699"/>
      <c r="DO27" s="699"/>
      <c r="DP27" s="699"/>
      <c r="DQ27" s="699"/>
      <c r="DR27" s="699"/>
      <c r="DS27" s="699"/>
      <c r="DT27" s="699"/>
      <c r="DU27" s="699"/>
      <c r="DV27" s="700"/>
      <c r="DW27" s="683">
        <v>5.3</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116539</v>
      </c>
      <c r="S28" s="681"/>
      <c r="T28" s="681"/>
      <c r="U28" s="681"/>
      <c r="V28" s="681"/>
      <c r="W28" s="681"/>
      <c r="X28" s="681"/>
      <c r="Y28" s="682"/>
      <c r="Z28" s="713">
        <v>0.6</v>
      </c>
      <c r="AA28" s="713"/>
      <c r="AB28" s="713"/>
      <c r="AC28" s="713"/>
      <c r="AD28" s="714" t="s">
        <v>255</v>
      </c>
      <c r="AE28" s="714"/>
      <c r="AF28" s="714"/>
      <c r="AG28" s="714"/>
      <c r="AH28" s="714"/>
      <c r="AI28" s="714"/>
      <c r="AJ28" s="714"/>
      <c r="AK28" s="714"/>
      <c r="AL28" s="683" t="s">
        <v>255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1406352</v>
      </c>
      <c r="CS28" s="681"/>
      <c r="CT28" s="681"/>
      <c r="CU28" s="681"/>
      <c r="CV28" s="681"/>
      <c r="CW28" s="681"/>
      <c r="CX28" s="681"/>
      <c r="CY28" s="682"/>
      <c r="CZ28" s="683">
        <v>7.1</v>
      </c>
      <c r="DA28" s="701"/>
      <c r="DB28" s="701"/>
      <c r="DC28" s="702"/>
      <c r="DD28" s="686">
        <v>1392592</v>
      </c>
      <c r="DE28" s="681"/>
      <c r="DF28" s="681"/>
      <c r="DG28" s="681"/>
      <c r="DH28" s="681"/>
      <c r="DI28" s="681"/>
      <c r="DJ28" s="681"/>
      <c r="DK28" s="682"/>
      <c r="DL28" s="686">
        <v>1392592</v>
      </c>
      <c r="DM28" s="681"/>
      <c r="DN28" s="681"/>
      <c r="DO28" s="681"/>
      <c r="DP28" s="681"/>
      <c r="DQ28" s="681"/>
      <c r="DR28" s="681"/>
      <c r="DS28" s="681"/>
      <c r="DT28" s="681"/>
      <c r="DU28" s="681"/>
      <c r="DV28" s="682"/>
      <c r="DW28" s="683">
        <v>13.4</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237758</v>
      </c>
      <c r="S29" s="681"/>
      <c r="T29" s="681"/>
      <c r="U29" s="681"/>
      <c r="V29" s="681"/>
      <c r="W29" s="681"/>
      <c r="X29" s="681"/>
      <c r="Y29" s="682"/>
      <c r="Z29" s="713">
        <v>1.2</v>
      </c>
      <c r="AA29" s="713"/>
      <c r="AB29" s="713"/>
      <c r="AC29" s="713"/>
      <c r="AD29" s="714">
        <v>64003</v>
      </c>
      <c r="AE29" s="714"/>
      <c r="AF29" s="714"/>
      <c r="AG29" s="714"/>
      <c r="AH29" s="714"/>
      <c r="AI29" s="714"/>
      <c r="AJ29" s="714"/>
      <c r="AK29" s="714"/>
      <c r="AL29" s="683">
        <v>0.6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306</v>
      </c>
      <c r="CE29" s="769"/>
      <c r="CF29" s="719" t="s">
        <v>307</v>
      </c>
      <c r="CG29" s="720"/>
      <c r="CH29" s="720"/>
      <c r="CI29" s="720"/>
      <c r="CJ29" s="720"/>
      <c r="CK29" s="720"/>
      <c r="CL29" s="720"/>
      <c r="CM29" s="720"/>
      <c r="CN29" s="720"/>
      <c r="CO29" s="720"/>
      <c r="CP29" s="720"/>
      <c r="CQ29" s="721"/>
      <c r="CR29" s="680">
        <v>1406307</v>
      </c>
      <c r="CS29" s="699"/>
      <c r="CT29" s="699"/>
      <c r="CU29" s="699"/>
      <c r="CV29" s="699"/>
      <c r="CW29" s="699"/>
      <c r="CX29" s="699"/>
      <c r="CY29" s="700"/>
      <c r="CZ29" s="683">
        <v>7.1</v>
      </c>
      <c r="DA29" s="701"/>
      <c r="DB29" s="701"/>
      <c r="DC29" s="702"/>
      <c r="DD29" s="686">
        <v>1392547</v>
      </c>
      <c r="DE29" s="699"/>
      <c r="DF29" s="699"/>
      <c r="DG29" s="699"/>
      <c r="DH29" s="699"/>
      <c r="DI29" s="699"/>
      <c r="DJ29" s="699"/>
      <c r="DK29" s="700"/>
      <c r="DL29" s="686">
        <v>1392547</v>
      </c>
      <c r="DM29" s="699"/>
      <c r="DN29" s="699"/>
      <c r="DO29" s="699"/>
      <c r="DP29" s="699"/>
      <c r="DQ29" s="699"/>
      <c r="DR29" s="699"/>
      <c r="DS29" s="699"/>
      <c r="DT29" s="699"/>
      <c r="DU29" s="699"/>
      <c r="DV29" s="700"/>
      <c r="DW29" s="683">
        <v>13.4</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42900</v>
      </c>
      <c r="S30" s="681"/>
      <c r="T30" s="681"/>
      <c r="U30" s="681"/>
      <c r="V30" s="681"/>
      <c r="W30" s="681"/>
      <c r="X30" s="681"/>
      <c r="Y30" s="682"/>
      <c r="Z30" s="713">
        <v>0.2</v>
      </c>
      <c r="AA30" s="713"/>
      <c r="AB30" s="713"/>
      <c r="AC30" s="713"/>
      <c r="AD30" s="714" t="s">
        <v>127</v>
      </c>
      <c r="AE30" s="714"/>
      <c r="AF30" s="714"/>
      <c r="AG30" s="714"/>
      <c r="AH30" s="714"/>
      <c r="AI30" s="714"/>
      <c r="AJ30" s="714"/>
      <c r="AK30" s="714"/>
      <c r="AL30" s="683" t="s">
        <v>127</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0"/>
      <c r="CE30" s="771"/>
      <c r="CF30" s="719" t="s">
        <v>311</v>
      </c>
      <c r="CG30" s="720"/>
      <c r="CH30" s="720"/>
      <c r="CI30" s="720"/>
      <c r="CJ30" s="720"/>
      <c r="CK30" s="720"/>
      <c r="CL30" s="720"/>
      <c r="CM30" s="720"/>
      <c r="CN30" s="720"/>
      <c r="CO30" s="720"/>
      <c r="CP30" s="720"/>
      <c r="CQ30" s="721"/>
      <c r="CR30" s="680">
        <v>1342924</v>
      </c>
      <c r="CS30" s="681"/>
      <c r="CT30" s="681"/>
      <c r="CU30" s="681"/>
      <c r="CV30" s="681"/>
      <c r="CW30" s="681"/>
      <c r="CX30" s="681"/>
      <c r="CY30" s="682"/>
      <c r="CZ30" s="683">
        <v>6.8</v>
      </c>
      <c r="DA30" s="701"/>
      <c r="DB30" s="701"/>
      <c r="DC30" s="702"/>
      <c r="DD30" s="686">
        <v>1330848</v>
      </c>
      <c r="DE30" s="681"/>
      <c r="DF30" s="681"/>
      <c r="DG30" s="681"/>
      <c r="DH30" s="681"/>
      <c r="DI30" s="681"/>
      <c r="DJ30" s="681"/>
      <c r="DK30" s="682"/>
      <c r="DL30" s="686">
        <v>1330848</v>
      </c>
      <c r="DM30" s="681"/>
      <c r="DN30" s="681"/>
      <c r="DO30" s="681"/>
      <c r="DP30" s="681"/>
      <c r="DQ30" s="681"/>
      <c r="DR30" s="681"/>
      <c r="DS30" s="681"/>
      <c r="DT30" s="681"/>
      <c r="DU30" s="681"/>
      <c r="DV30" s="682"/>
      <c r="DW30" s="683">
        <v>12.8</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4602366</v>
      </c>
      <c r="S31" s="681"/>
      <c r="T31" s="681"/>
      <c r="U31" s="681"/>
      <c r="V31" s="681"/>
      <c r="W31" s="681"/>
      <c r="X31" s="681"/>
      <c r="Y31" s="682"/>
      <c r="Z31" s="713">
        <v>22.5</v>
      </c>
      <c r="AA31" s="713"/>
      <c r="AB31" s="713"/>
      <c r="AC31" s="713"/>
      <c r="AD31" s="714" t="s">
        <v>127</v>
      </c>
      <c r="AE31" s="714"/>
      <c r="AF31" s="714"/>
      <c r="AG31" s="714"/>
      <c r="AH31" s="714"/>
      <c r="AI31" s="714"/>
      <c r="AJ31" s="714"/>
      <c r="AK31" s="714"/>
      <c r="AL31" s="683" t="s">
        <v>174</v>
      </c>
      <c r="AM31" s="684"/>
      <c r="AN31" s="684"/>
      <c r="AO31" s="715"/>
      <c r="AP31" s="754" t="s">
        <v>313</v>
      </c>
      <c r="AQ31" s="755"/>
      <c r="AR31" s="755"/>
      <c r="AS31" s="755"/>
      <c r="AT31" s="760" t="s">
        <v>314</v>
      </c>
      <c r="AU31" s="231"/>
      <c r="AV31" s="231"/>
      <c r="AW31" s="231"/>
      <c r="AX31" s="746" t="s">
        <v>188</v>
      </c>
      <c r="AY31" s="747"/>
      <c r="AZ31" s="747"/>
      <c r="BA31" s="747"/>
      <c r="BB31" s="747"/>
      <c r="BC31" s="747"/>
      <c r="BD31" s="747"/>
      <c r="BE31" s="747"/>
      <c r="BF31" s="748"/>
      <c r="BG31" s="749">
        <v>98</v>
      </c>
      <c r="BH31" s="750"/>
      <c r="BI31" s="750"/>
      <c r="BJ31" s="750"/>
      <c r="BK31" s="750"/>
      <c r="BL31" s="750"/>
      <c r="BM31" s="751">
        <v>96.8</v>
      </c>
      <c r="BN31" s="750"/>
      <c r="BO31" s="750"/>
      <c r="BP31" s="750"/>
      <c r="BQ31" s="752"/>
      <c r="BR31" s="749">
        <v>99.4</v>
      </c>
      <c r="BS31" s="750"/>
      <c r="BT31" s="750"/>
      <c r="BU31" s="750"/>
      <c r="BV31" s="750"/>
      <c r="BW31" s="750"/>
      <c r="BX31" s="751">
        <v>97.3</v>
      </c>
      <c r="BY31" s="750"/>
      <c r="BZ31" s="750"/>
      <c r="CA31" s="750"/>
      <c r="CB31" s="752"/>
      <c r="CD31" s="770"/>
      <c r="CE31" s="771"/>
      <c r="CF31" s="719" t="s">
        <v>315</v>
      </c>
      <c r="CG31" s="720"/>
      <c r="CH31" s="720"/>
      <c r="CI31" s="720"/>
      <c r="CJ31" s="720"/>
      <c r="CK31" s="720"/>
      <c r="CL31" s="720"/>
      <c r="CM31" s="720"/>
      <c r="CN31" s="720"/>
      <c r="CO31" s="720"/>
      <c r="CP31" s="720"/>
      <c r="CQ31" s="721"/>
      <c r="CR31" s="680">
        <v>63383</v>
      </c>
      <c r="CS31" s="699"/>
      <c r="CT31" s="699"/>
      <c r="CU31" s="699"/>
      <c r="CV31" s="699"/>
      <c r="CW31" s="699"/>
      <c r="CX31" s="699"/>
      <c r="CY31" s="700"/>
      <c r="CZ31" s="683">
        <v>0.3</v>
      </c>
      <c r="DA31" s="701"/>
      <c r="DB31" s="701"/>
      <c r="DC31" s="702"/>
      <c r="DD31" s="686">
        <v>61699</v>
      </c>
      <c r="DE31" s="699"/>
      <c r="DF31" s="699"/>
      <c r="DG31" s="699"/>
      <c r="DH31" s="699"/>
      <c r="DI31" s="699"/>
      <c r="DJ31" s="699"/>
      <c r="DK31" s="700"/>
      <c r="DL31" s="686">
        <v>61699</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63" t="s">
        <v>316</v>
      </c>
      <c r="C32" s="764"/>
      <c r="D32" s="764"/>
      <c r="E32" s="764"/>
      <c r="F32" s="764"/>
      <c r="G32" s="764"/>
      <c r="H32" s="764"/>
      <c r="I32" s="764"/>
      <c r="J32" s="764"/>
      <c r="K32" s="764"/>
      <c r="L32" s="764"/>
      <c r="M32" s="764"/>
      <c r="N32" s="764"/>
      <c r="O32" s="764"/>
      <c r="P32" s="764"/>
      <c r="Q32" s="765"/>
      <c r="R32" s="680" t="s">
        <v>127</v>
      </c>
      <c r="S32" s="681"/>
      <c r="T32" s="681"/>
      <c r="U32" s="681"/>
      <c r="V32" s="681"/>
      <c r="W32" s="681"/>
      <c r="X32" s="681"/>
      <c r="Y32" s="682"/>
      <c r="Z32" s="713" t="s">
        <v>255</v>
      </c>
      <c r="AA32" s="713"/>
      <c r="AB32" s="713"/>
      <c r="AC32" s="713"/>
      <c r="AD32" s="714" t="s">
        <v>255</v>
      </c>
      <c r="AE32" s="714"/>
      <c r="AF32" s="714"/>
      <c r="AG32" s="714"/>
      <c r="AH32" s="714"/>
      <c r="AI32" s="714"/>
      <c r="AJ32" s="714"/>
      <c r="AK32" s="714"/>
      <c r="AL32" s="683" t="s">
        <v>127</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98.9</v>
      </c>
      <c r="BH32" s="699"/>
      <c r="BI32" s="699"/>
      <c r="BJ32" s="699"/>
      <c r="BK32" s="699"/>
      <c r="BL32" s="699"/>
      <c r="BM32" s="684">
        <v>97.6</v>
      </c>
      <c r="BN32" s="745"/>
      <c r="BO32" s="745"/>
      <c r="BP32" s="745"/>
      <c r="BQ32" s="726"/>
      <c r="BR32" s="753">
        <v>99.5</v>
      </c>
      <c r="BS32" s="699"/>
      <c r="BT32" s="699"/>
      <c r="BU32" s="699"/>
      <c r="BV32" s="699"/>
      <c r="BW32" s="699"/>
      <c r="BX32" s="684">
        <v>98</v>
      </c>
      <c r="BY32" s="745"/>
      <c r="BZ32" s="745"/>
      <c r="CA32" s="745"/>
      <c r="CB32" s="726"/>
      <c r="CD32" s="772"/>
      <c r="CE32" s="773"/>
      <c r="CF32" s="719" t="s">
        <v>319</v>
      </c>
      <c r="CG32" s="720"/>
      <c r="CH32" s="720"/>
      <c r="CI32" s="720"/>
      <c r="CJ32" s="720"/>
      <c r="CK32" s="720"/>
      <c r="CL32" s="720"/>
      <c r="CM32" s="720"/>
      <c r="CN32" s="720"/>
      <c r="CO32" s="720"/>
      <c r="CP32" s="720"/>
      <c r="CQ32" s="721"/>
      <c r="CR32" s="680">
        <v>45</v>
      </c>
      <c r="CS32" s="681"/>
      <c r="CT32" s="681"/>
      <c r="CU32" s="681"/>
      <c r="CV32" s="681"/>
      <c r="CW32" s="681"/>
      <c r="CX32" s="681"/>
      <c r="CY32" s="682"/>
      <c r="CZ32" s="683">
        <v>0</v>
      </c>
      <c r="DA32" s="701"/>
      <c r="DB32" s="701"/>
      <c r="DC32" s="702"/>
      <c r="DD32" s="686">
        <v>45</v>
      </c>
      <c r="DE32" s="681"/>
      <c r="DF32" s="681"/>
      <c r="DG32" s="681"/>
      <c r="DH32" s="681"/>
      <c r="DI32" s="681"/>
      <c r="DJ32" s="681"/>
      <c r="DK32" s="682"/>
      <c r="DL32" s="686">
        <v>45</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937627</v>
      </c>
      <c r="S33" s="681"/>
      <c r="T33" s="681"/>
      <c r="U33" s="681"/>
      <c r="V33" s="681"/>
      <c r="W33" s="681"/>
      <c r="X33" s="681"/>
      <c r="Y33" s="682"/>
      <c r="Z33" s="713">
        <v>4.5999999999999996</v>
      </c>
      <c r="AA33" s="713"/>
      <c r="AB33" s="713"/>
      <c r="AC33" s="713"/>
      <c r="AD33" s="714" t="s">
        <v>255</v>
      </c>
      <c r="AE33" s="714"/>
      <c r="AF33" s="714"/>
      <c r="AG33" s="714"/>
      <c r="AH33" s="714"/>
      <c r="AI33" s="714"/>
      <c r="AJ33" s="714"/>
      <c r="AK33" s="714"/>
      <c r="AL33" s="683" t="s">
        <v>127</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97.2</v>
      </c>
      <c r="BH33" s="665"/>
      <c r="BI33" s="665"/>
      <c r="BJ33" s="665"/>
      <c r="BK33" s="665"/>
      <c r="BL33" s="665"/>
      <c r="BM33" s="707">
        <v>96</v>
      </c>
      <c r="BN33" s="665"/>
      <c r="BO33" s="665"/>
      <c r="BP33" s="665"/>
      <c r="BQ33" s="709"/>
      <c r="BR33" s="744">
        <v>99.2</v>
      </c>
      <c r="BS33" s="665"/>
      <c r="BT33" s="665"/>
      <c r="BU33" s="665"/>
      <c r="BV33" s="665"/>
      <c r="BW33" s="665"/>
      <c r="BX33" s="707">
        <v>96.5</v>
      </c>
      <c r="BY33" s="665"/>
      <c r="BZ33" s="665"/>
      <c r="CA33" s="665"/>
      <c r="CB33" s="709"/>
      <c r="CD33" s="719" t="s">
        <v>322</v>
      </c>
      <c r="CE33" s="720"/>
      <c r="CF33" s="720"/>
      <c r="CG33" s="720"/>
      <c r="CH33" s="720"/>
      <c r="CI33" s="720"/>
      <c r="CJ33" s="720"/>
      <c r="CK33" s="720"/>
      <c r="CL33" s="720"/>
      <c r="CM33" s="720"/>
      <c r="CN33" s="720"/>
      <c r="CO33" s="720"/>
      <c r="CP33" s="720"/>
      <c r="CQ33" s="721"/>
      <c r="CR33" s="680">
        <v>12111817</v>
      </c>
      <c r="CS33" s="699"/>
      <c r="CT33" s="699"/>
      <c r="CU33" s="699"/>
      <c r="CV33" s="699"/>
      <c r="CW33" s="699"/>
      <c r="CX33" s="699"/>
      <c r="CY33" s="700"/>
      <c r="CZ33" s="683">
        <v>61.5</v>
      </c>
      <c r="DA33" s="701"/>
      <c r="DB33" s="701"/>
      <c r="DC33" s="702"/>
      <c r="DD33" s="686">
        <v>6727044</v>
      </c>
      <c r="DE33" s="699"/>
      <c r="DF33" s="699"/>
      <c r="DG33" s="699"/>
      <c r="DH33" s="699"/>
      <c r="DI33" s="699"/>
      <c r="DJ33" s="699"/>
      <c r="DK33" s="700"/>
      <c r="DL33" s="686">
        <v>5072018</v>
      </c>
      <c r="DM33" s="699"/>
      <c r="DN33" s="699"/>
      <c r="DO33" s="699"/>
      <c r="DP33" s="699"/>
      <c r="DQ33" s="699"/>
      <c r="DR33" s="699"/>
      <c r="DS33" s="699"/>
      <c r="DT33" s="699"/>
      <c r="DU33" s="699"/>
      <c r="DV33" s="700"/>
      <c r="DW33" s="683">
        <v>48.8</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29260</v>
      </c>
      <c r="S34" s="681"/>
      <c r="T34" s="681"/>
      <c r="U34" s="681"/>
      <c r="V34" s="681"/>
      <c r="W34" s="681"/>
      <c r="X34" s="681"/>
      <c r="Y34" s="682"/>
      <c r="Z34" s="713">
        <v>0.1</v>
      </c>
      <c r="AA34" s="713"/>
      <c r="AB34" s="713"/>
      <c r="AC34" s="713"/>
      <c r="AD34" s="714">
        <v>6908</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2192112</v>
      </c>
      <c r="CS34" s="681"/>
      <c r="CT34" s="681"/>
      <c r="CU34" s="681"/>
      <c r="CV34" s="681"/>
      <c r="CW34" s="681"/>
      <c r="CX34" s="681"/>
      <c r="CY34" s="682"/>
      <c r="CZ34" s="683">
        <v>11.1</v>
      </c>
      <c r="DA34" s="701"/>
      <c r="DB34" s="701"/>
      <c r="DC34" s="702"/>
      <c r="DD34" s="686">
        <v>1558875</v>
      </c>
      <c r="DE34" s="681"/>
      <c r="DF34" s="681"/>
      <c r="DG34" s="681"/>
      <c r="DH34" s="681"/>
      <c r="DI34" s="681"/>
      <c r="DJ34" s="681"/>
      <c r="DK34" s="682"/>
      <c r="DL34" s="686">
        <v>1340847</v>
      </c>
      <c r="DM34" s="681"/>
      <c r="DN34" s="681"/>
      <c r="DO34" s="681"/>
      <c r="DP34" s="681"/>
      <c r="DQ34" s="681"/>
      <c r="DR34" s="681"/>
      <c r="DS34" s="681"/>
      <c r="DT34" s="681"/>
      <c r="DU34" s="681"/>
      <c r="DV34" s="682"/>
      <c r="DW34" s="683">
        <v>12.9</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128805</v>
      </c>
      <c r="S35" s="681"/>
      <c r="T35" s="681"/>
      <c r="U35" s="681"/>
      <c r="V35" s="681"/>
      <c r="W35" s="681"/>
      <c r="X35" s="681"/>
      <c r="Y35" s="682"/>
      <c r="Z35" s="713">
        <v>0.6</v>
      </c>
      <c r="AA35" s="713"/>
      <c r="AB35" s="713"/>
      <c r="AC35" s="713"/>
      <c r="AD35" s="714" t="s">
        <v>127</v>
      </c>
      <c r="AE35" s="714"/>
      <c r="AF35" s="714"/>
      <c r="AG35" s="714"/>
      <c r="AH35" s="714"/>
      <c r="AI35" s="714"/>
      <c r="AJ35" s="714"/>
      <c r="AK35" s="714"/>
      <c r="AL35" s="683" t="s">
        <v>127</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521533</v>
      </c>
      <c r="CS35" s="699"/>
      <c r="CT35" s="699"/>
      <c r="CU35" s="699"/>
      <c r="CV35" s="699"/>
      <c r="CW35" s="699"/>
      <c r="CX35" s="699"/>
      <c r="CY35" s="700"/>
      <c r="CZ35" s="683">
        <v>2.6</v>
      </c>
      <c r="DA35" s="701"/>
      <c r="DB35" s="701"/>
      <c r="DC35" s="702"/>
      <c r="DD35" s="686">
        <v>467946</v>
      </c>
      <c r="DE35" s="699"/>
      <c r="DF35" s="699"/>
      <c r="DG35" s="699"/>
      <c r="DH35" s="699"/>
      <c r="DI35" s="699"/>
      <c r="DJ35" s="699"/>
      <c r="DK35" s="700"/>
      <c r="DL35" s="686">
        <v>141249</v>
      </c>
      <c r="DM35" s="699"/>
      <c r="DN35" s="699"/>
      <c r="DO35" s="699"/>
      <c r="DP35" s="699"/>
      <c r="DQ35" s="699"/>
      <c r="DR35" s="699"/>
      <c r="DS35" s="699"/>
      <c r="DT35" s="699"/>
      <c r="DU35" s="699"/>
      <c r="DV35" s="700"/>
      <c r="DW35" s="683">
        <v>1.4</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632135</v>
      </c>
      <c r="S36" s="681"/>
      <c r="T36" s="681"/>
      <c r="U36" s="681"/>
      <c r="V36" s="681"/>
      <c r="W36" s="681"/>
      <c r="X36" s="681"/>
      <c r="Y36" s="682"/>
      <c r="Z36" s="713">
        <v>3.1</v>
      </c>
      <c r="AA36" s="713"/>
      <c r="AB36" s="713"/>
      <c r="AC36" s="713"/>
      <c r="AD36" s="714" t="s">
        <v>127</v>
      </c>
      <c r="AE36" s="714"/>
      <c r="AF36" s="714"/>
      <c r="AG36" s="714"/>
      <c r="AH36" s="714"/>
      <c r="AI36" s="714"/>
      <c r="AJ36" s="714"/>
      <c r="AK36" s="714"/>
      <c r="AL36" s="683" t="s">
        <v>127</v>
      </c>
      <c r="AM36" s="684"/>
      <c r="AN36" s="684"/>
      <c r="AO36" s="715"/>
      <c r="AP36" s="235"/>
      <c r="AQ36" s="732" t="s">
        <v>330</v>
      </c>
      <c r="AR36" s="733"/>
      <c r="AS36" s="733"/>
      <c r="AT36" s="733"/>
      <c r="AU36" s="733"/>
      <c r="AV36" s="733"/>
      <c r="AW36" s="733"/>
      <c r="AX36" s="733"/>
      <c r="AY36" s="734"/>
      <c r="AZ36" s="735">
        <v>3182191</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24903</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6919500</v>
      </c>
      <c r="CS36" s="681"/>
      <c r="CT36" s="681"/>
      <c r="CU36" s="681"/>
      <c r="CV36" s="681"/>
      <c r="CW36" s="681"/>
      <c r="CX36" s="681"/>
      <c r="CY36" s="682"/>
      <c r="CZ36" s="683">
        <v>35.1</v>
      </c>
      <c r="DA36" s="701"/>
      <c r="DB36" s="701"/>
      <c r="DC36" s="702"/>
      <c r="DD36" s="686">
        <v>3547711</v>
      </c>
      <c r="DE36" s="681"/>
      <c r="DF36" s="681"/>
      <c r="DG36" s="681"/>
      <c r="DH36" s="681"/>
      <c r="DI36" s="681"/>
      <c r="DJ36" s="681"/>
      <c r="DK36" s="682"/>
      <c r="DL36" s="686">
        <v>2581955</v>
      </c>
      <c r="DM36" s="681"/>
      <c r="DN36" s="681"/>
      <c r="DO36" s="681"/>
      <c r="DP36" s="681"/>
      <c r="DQ36" s="681"/>
      <c r="DR36" s="681"/>
      <c r="DS36" s="681"/>
      <c r="DT36" s="681"/>
      <c r="DU36" s="681"/>
      <c r="DV36" s="682"/>
      <c r="DW36" s="683">
        <v>24.8</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637460</v>
      </c>
      <c r="S37" s="681"/>
      <c r="T37" s="681"/>
      <c r="U37" s="681"/>
      <c r="V37" s="681"/>
      <c r="W37" s="681"/>
      <c r="X37" s="681"/>
      <c r="Y37" s="682"/>
      <c r="Z37" s="713">
        <v>3.1</v>
      </c>
      <c r="AA37" s="713"/>
      <c r="AB37" s="713"/>
      <c r="AC37" s="713"/>
      <c r="AD37" s="714" t="s">
        <v>127</v>
      </c>
      <c r="AE37" s="714"/>
      <c r="AF37" s="714"/>
      <c r="AG37" s="714"/>
      <c r="AH37" s="714"/>
      <c r="AI37" s="714"/>
      <c r="AJ37" s="714"/>
      <c r="AK37" s="714"/>
      <c r="AL37" s="683" t="s">
        <v>127</v>
      </c>
      <c r="AM37" s="684"/>
      <c r="AN37" s="684"/>
      <c r="AO37" s="715"/>
      <c r="AQ37" s="723" t="s">
        <v>334</v>
      </c>
      <c r="AR37" s="724"/>
      <c r="AS37" s="724"/>
      <c r="AT37" s="724"/>
      <c r="AU37" s="724"/>
      <c r="AV37" s="724"/>
      <c r="AW37" s="724"/>
      <c r="AX37" s="724"/>
      <c r="AY37" s="725"/>
      <c r="AZ37" s="680">
        <v>1163238</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-15450</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889034</v>
      </c>
      <c r="CS37" s="699"/>
      <c r="CT37" s="699"/>
      <c r="CU37" s="699"/>
      <c r="CV37" s="699"/>
      <c r="CW37" s="699"/>
      <c r="CX37" s="699"/>
      <c r="CY37" s="700"/>
      <c r="CZ37" s="683">
        <v>4.5</v>
      </c>
      <c r="DA37" s="701"/>
      <c r="DB37" s="701"/>
      <c r="DC37" s="702"/>
      <c r="DD37" s="686">
        <v>730534</v>
      </c>
      <c r="DE37" s="699"/>
      <c r="DF37" s="699"/>
      <c r="DG37" s="699"/>
      <c r="DH37" s="699"/>
      <c r="DI37" s="699"/>
      <c r="DJ37" s="699"/>
      <c r="DK37" s="700"/>
      <c r="DL37" s="686">
        <v>623277</v>
      </c>
      <c r="DM37" s="699"/>
      <c r="DN37" s="699"/>
      <c r="DO37" s="699"/>
      <c r="DP37" s="699"/>
      <c r="DQ37" s="699"/>
      <c r="DR37" s="699"/>
      <c r="DS37" s="699"/>
      <c r="DT37" s="699"/>
      <c r="DU37" s="699"/>
      <c r="DV37" s="700"/>
      <c r="DW37" s="683">
        <v>6</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1273577</v>
      </c>
      <c r="S38" s="681"/>
      <c r="T38" s="681"/>
      <c r="U38" s="681"/>
      <c r="V38" s="681"/>
      <c r="W38" s="681"/>
      <c r="X38" s="681"/>
      <c r="Y38" s="682"/>
      <c r="Z38" s="713">
        <v>6.2</v>
      </c>
      <c r="AA38" s="713"/>
      <c r="AB38" s="713"/>
      <c r="AC38" s="713"/>
      <c r="AD38" s="714">
        <v>15471</v>
      </c>
      <c r="AE38" s="714"/>
      <c r="AF38" s="714"/>
      <c r="AG38" s="714"/>
      <c r="AH38" s="714"/>
      <c r="AI38" s="714"/>
      <c r="AJ38" s="714"/>
      <c r="AK38" s="714"/>
      <c r="AL38" s="683">
        <v>0.2</v>
      </c>
      <c r="AM38" s="684"/>
      <c r="AN38" s="684"/>
      <c r="AO38" s="715"/>
      <c r="AQ38" s="723" t="s">
        <v>338</v>
      </c>
      <c r="AR38" s="724"/>
      <c r="AS38" s="724"/>
      <c r="AT38" s="724"/>
      <c r="AU38" s="724"/>
      <c r="AV38" s="724"/>
      <c r="AW38" s="724"/>
      <c r="AX38" s="724"/>
      <c r="AY38" s="725"/>
      <c r="AZ38" s="680">
        <v>712373</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3992</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1294971</v>
      </c>
      <c r="CS38" s="681"/>
      <c r="CT38" s="681"/>
      <c r="CU38" s="681"/>
      <c r="CV38" s="681"/>
      <c r="CW38" s="681"/>
      <c r="CX38" s="681"/>
      <c r="CY38" s="682"/>
      <c r="CZ38" s="683">
        <v>6.6</v>
      </c>
      <c r="DA38" s="701"/>
      <c r="DB38" s="701"/>
      <c r="DC38" s="702"/>
      <c r="DD38" s="686">
        <v>1085729</v>
      </c>
      <c r="DE38" s="681"/>
      <c r="DF38" s="681"/>
      <c r="DG38" s="681"/>
      <c r="DH38" s="681"/>
      <c r="DI38" s="681"/>
      <c r="DJ38" s="681"/>
      <c r="DK38" s="682"/>
      <c r="DL38" s="686">
        <v>1007967</v>
      </c>
      <c r="DM38" s="681"/>
      <c r="DN38" s="681"/>
      <c r="DO38" s="681"/>
      <c r="DP38" s="681"/>
      <c r="DQ38" s="681"/>
      <c r="DR38" s="681"/>
      <c r="DS38" s="681"/>
      <c r="DT38" s="681"/>
      <c r="DU38" s="681"/>
      <c r="DV38" s="682"/>
      <c r="DW38" s="683">
        <v>9.6999999999999993</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803355</v>
      </c>
      <c r="S39" s="681"/>
      <c r="T39" s="681"/>
      <c r="U39" s="681"/>
      <c r="V39" s="681"/>
      <c r="W39" s="681"/>
      <c r="X39" s="681"/>
      <c r="Y39" s="682"/>
      <c r="Z39" s="713">
        <v>3.9</v>
      </c>
      <c r="AA39" s="713"/>
      <c r="AB39" s="713"/>
      <c r="AC39" s="713"/>
      <c r="AD39" s="714" t="s">
        <v>127</v>
      </c>
      <c r="AE39" s="714"/>
      <c r="AF39" s="714"/>
      <c r="AG39" s="714"/>
      <c r="AH39" s="714"/>
      <c r="AI39" s="714"/>
      <c r="AJ39" s="714"/>
      <c r="AK39" s="714"/>
      <c r="AL39" s="683" t="s">
        <v>255</v>
      </c>
      <c r="AM39" s="684"/>
      <c r="AN39" s="684"/>
      <c r="AO39" s="715"/>
      <c r="AQ39" s="723" t="s">
        <v>342</v>
      </c>
      <c r="AR39" s="724"/>
      <c r="AS39" s="724"/>
      <c r="AT39" s="724"/>
      <c r="AU39" s="724"/>
      <c r="AV39" s="724"/>
      <c r="AW39" s="724"/>
      <c r="AX39" s="724"/>
      <c r="AY39" s="725"/>
      <c r="AZ39" s="680">
        <v>109473</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6172</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187986</v>
      </c>
      <c r="CS39" s="699"/>
      <c r="CT39" s="699"/>
      <c r="CU39" s="699"/>
      <c r="CV39" s="699"/>
      <c r="CW39" s="699"/>
      <c r="CX39" s="699"/>
      <c r="CY39" s="700"/>
      <c r="CZ39" s="683">
        <v>1</v>
      </c>
      <c r="DA39" s="701"/>
      <c r="DB39" s="701"/>
      <c r="DC39" s="702"/>
      <c r="DD39" s="686">
        <v>65343</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127</v>
      </c>
      <c r="AA40" s="713"/>
      <c r="AB40" s="713"/>
      <c r="AC40" s="713"/>
      <c r="AD40" s="714" t="s">
        <v>127</v>
      </c>
      <c r="AE40" s="714"/>
      <c r="AF40" s="714"/>
      <c r="AG40" s="714"/>
      <c r="AH40" s="714"/>
      <c r="AI40" s="714"/>
      <c r="AJ40" s="714"/>
      <c r="AK40" s="714"/>
      <c r="AL40" s="683" t="s">
        <v>127</v>
      </c>
      <c r="AM40" s="684"/>
      <c r="AN40" s="684"/>
      <c r="AO40" s="715"/>
      <c r="AQ40" s="723" t="s">
        <v>346</v>
      </c>
      <c r="AR40" s="724"/>
      <c r="AS40" s="724"/>
      <c r="AT40" s="724"/>
      <c r="AU40" s="724"/>
      <c r="AV40" s="724"/>
      <c r="AW40" s="724"/>
      <c r="AX40" s="724"/>
      <c r="AY40" s="725"/>
      <c r="AZ40" s="680">
        <v>11609</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82</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995715</v>
      </c>
      <c r="CS40" s="681"/>
      <c r="CT40" s="681"/>
      <c r="CU40" s="681"/>
      <c r="CV40" s="681"/>
      <c r="CW40" s="681"/>
      <c r="CX40" s="681"/>
      <c r="CY40" s="682"/>
      <c r="CZ40" s="683">
        <v>5.0999999999999996</v>
      </c>
      <c r="DA40" s="701"/>
      <c r="DB40" s="701"/>
      <c r="DC40" s="702"/>
      <c r="DD40" s="686">
        <v>1440</v>
      </c>
      <c r="DE40" s="681"/>
      <c r="DF40" s="681"/>
      <c r="DG40" s="681"/>
      <c r="DH40" s="681"/>
      <c r="DI40" s="681"/>
      <c r="DJ40" s="681"/>
      <c r="DK40" s="682"/>
      <c r="DL40" s="686" t="s">
        <v>127</v>
      </c>
      <c r="DM40" s="681"/>
      <c r="DN40" s="681"/>
      <c r="DO40" s="681"/>
      <c r="DP40" s="681"/>
      <c r="DQ40" s="681"/>
      <c r="DR40" s="681"/>
      <c r="DS40" s="681"/>
      <c r="DT40" s="681"/>
      <c r="DU40" s="681"/>
      <c r="DV40" s="682"/>
      <c r="DW40" s="683" t="s">
        <v>127</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174</v>
      </c>
      <c r="S41" s="681"/>
      <c r="T41" s="681"/>
      <c r="U41" s="681"/>
      <c r="V41" s="681"/>
      <c r="W41" s="681"/>
      <c r="X41" s="681"/>
      <c r="Y41" s="682"/>
      <c r="Z41" s="713" t="s">
        <v>127</v>
      </c>
      <c r="AA41" s="713"/>
      <c r="AB41" s="713"/>
      <c r="AC41" s="713"/>
      <c r="AD41" s="714" t="s">
        <v>255</v>
      </c>
      <c r="AE41" s="714"/>
      <c r="AF41" s="714"/>
      <c r="AG41" s="714"/>
      <c r="AH41" s="714"/>
      <c r="AI41" s="714"/>
      <c r="AJ41" s="714"/>
      <c r="AK41" s="714"/>
      <c r="AL41" s="683" t="s">
        <v>255</v>
      </c>
      <c r="AM41" s="684"/>
      <c r="AN41" s="684"/>
      <c r="AO41" s="715"/>
      <c r="AQ41" s="723" t="s">
        <v>351</v>
      </c>
      <c r="AR41" s="724"/>
      <c r="AS41" s="724"/>
      <c r="AT41" s="724"/>
      <c r="AU41" s="724"/>
      <c r="AV41" s="724"/>
      <c r="AW41" s="724"/>
      <c r="AX41" s="724"/>
      <c r="AY41" s="725"/>
      <c r="AZ41" s="680">
        <v>256528</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255</v>
      </c>
      <c r="CS41" s="699"/>
      <c r="CT41" s="699"/>
      <c r="CU41" s="699"/>
      <c r="CV41" s="699"/>
      <c r="CW41" s="699"/>
      <c r="CX41" s="699"/>
      <c r="CY41" s="700"/>
      <c r="CZ41" s="683" t="s">
        <v>255</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402609</v>
      </c>
      <c r="S42" s="681"/>
      <c r="T42" s="681"/>
      <c r="U42" s="681"/>
      <c r="V42" s="681"/>
      <c r="W42" s="681"/>
      <c r="X42" s="681"/>
      <c r="Y42" s="682"/>
      <c r="Z42" s="713">
        <v>2</v>
      </c>
      <c r="AA42" s="713"/>
      <c r="AB42" s="713"/>
      <c r="AC42" s="713"/>
      <c r="AD42" s="714" t="s">
        <v>255</v>
      </c>
      <c r="AE42" s="714"/>
      <c r="AF42" s="714"/>
      <c r="AG42" s="714"/>
      <c r="AH42" s="714"/>
      <c r="AI42" s="714"/>
      <c r="AJ42" s="714"/>
      <c r="AK42" s="714"/>
      <c r="AL42" s="683" t="s">
        <v>127</v>
      </c>
      <c r="AM42" s="684"/>
      <c r="AN42" s="684"/>
      <c r="AO42" s="715"/>
      <c r="AQ42" s="716" t="s">
        <v>355</v>
      </c>
      <c r="AR42" s="717"/>
      <c r="AS42" s="717"/>
      <c r="AT42" s="717"/>
      <c r="AU42" s="717"/>
      <c r="AV42" s="717"/>
      <c r="AW42" s="717"/>
      <c r="AX42" s="717"/>
      <c r="AY42" s="718"/>
      <c r="AZ42" s="664">
        <v>928970</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332</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1292283</v>
      </c>
      <c r="CS42" s="681"/>
      <c r="CT42" s="681"/>
      <c r="CU42" s="681"/>
      <c r="CV42" s="681"/>
      <c r="CW42" s="681"/>
      <c r="CX42" s="681"/>
      <c r="CY42" s="682"/>
      <c r="CZ42" s="683">
        <v>6.6</v>
      </c>
      <c r="DA42" s="684"/>
      <c r="DB42" s="684"/>
      <c r="DC42" s="685"/>
      <c r="DD42" s="686">
        <v>722242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20478268</v>
      </c>
      <c r="S43" s="703"/>
      <c r="T43" s="703"/>
      <c r="U43" s="703"/>
      <c r="V43" s="703"/>
      <c r="W43" s="703"/>
      <c r="X43" s="703"/>
      <c r="Y43" s="704"/>
      <c r="Z43" s="705">
        <v>100</v>
      </c>
      <c r="AA43" s="705"/>
      <c r="AB43" s="705"/>
      <c r="AC43" s="705"/>
      <c r="AD43" s="706">
        <v>9993786</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38088</v>
      </c>
      <c r="CS43" s="699"/>
      <c r="CT43" s="699"/>
      <c r="CU43" s="699"/>
      <c r="CV43" s="699"/>
      <c r="CW43" s="699"/>
      <c r="CX43" s="699"/>
      <c r="CY43" s="700"/>
      <c r="CZ43" s="683">
        <v>0.2</v>
      </c>
      <c r="DA43" s="701"/>
      <c r="DB43" s="701"/>
      <c r="DC43" s="702"/>
      <c r="DD43" s="686">
        <v>38088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1238292</v>
      </c>
      <c r="CS44" s="681"/>
      <c r="CT44" s="681"/>
      <c r="CU44" s="681"/>
      <c r="CV44" s="681"/>
      <c r="CW44" s="681"/>
      <c r="CX44" s="681"/>
      <c r="CY44" s="682"/>
      <c r="CZ44" s="683">
        <v>6.3</v>
      </c>
      <c r="DA44" s="684"/>
      <c r="DB44" s="684"/>
      <c r="DC44" s="685"/>
      <c r="DD44" s="686">
        <v>678709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459540</v>
      </c>
      <c r="CS45" s="699"/>
      <c r="CT45" s="699"/>
      <c r="CU45" s="699"/>
      <c r="CV45" s="699"/>
      <c r="CW45" s="699"/>
      <c r="CX45" s="699"/>
      <c r="CY45" s="700"/>
      <c r="CZ45" s="683">
        <v>2.2999999999999998</v>
      </c>
      <c r="DA45" s="701"/>
      <c r="DB45" s="701"/>
      <c r="DC45" s="702"/>
      <c r="DD45" s="686">
        <v>173527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731198</v>
      </c>
      <c r="CS46" s="681"/>
      <c r="CT46" s="681"/>
      <c r="CU46" s="681"/>
      <c r="CV46" s="681"/>
      <c r="CW46" s="681"/>
      <c r="CX46" s="681"/>
      <c r="CY46" s="682"/>
      <c r="CZ46" s="683">
        <v>3.7</v>
      </c>
      <c r="DA46" s="684"/>
      <c r="DB46" s="684"/>
      <c r="DC46" s="685"/>
      <c r="DD46" s="686">
        <v>462875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53991</v>
      </c>
      <c r="CS47" s="699"/>
      <c r="CT47" s="699"/>
      <c r="CU47" s="699"/>
      <c r="CV47" s="699"/>
      <c r="CW47" s="699"/>
      <c r="CX47" s="699"/>
      <c r="CY47" s="700"/>
      <c r="CZ47" s="683">
        <v>0.3</v>
      </c>
      <c r="DA47" s="701"/>
      <c r="DB47" s="701"/>
      <c r="DC47" s="702"/>
      <c r="DD47" s="686">
        <v>43533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255</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19697952</v>
      </c>
      <c r="CS49" s="665"/>
      <c r="CT49" s="665"/>
      <c r="CU49" s="665"/>
      <c r="CV49" s="665"/>
      <c r="CW49" s="665"/>
      <c r="CX49" s="665"/>
      <c r="CY49" s="666"/>
      <c r="CZ49" s="667">
        <v>100</v>
      </c>
      <c r="DA49" s="668"/>
      <c r="DB49" s="668"/>
      <c r="DC49" s="669"/>
      <c r="DD49" s="670">
        <v>12312666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IAT35HQhw0Dy5aM995X9+R7fnJwbXfI2cFrRO9Kit+mPXEs+FtumZIG7uRtfnvRsHXc7QWiwus9dmG6cnY1RWg==" saltValue="5YKOUJyziLDHZGPsRx312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20478</v>
      </c>
      <c r="R7" s="1200"/>
      <c r="S7" s="1200"/>
      <c r="T7" s="1200"/>
      <c r="U7" s="1200"/>
      <c r="V7" s="1200">
        <v>19698</v>
      </c>
      <c r="W7" s="1200"/>
      <c r="X7" s="1200"/>
      <c r="Y7" s="1200"/>
      <c r="Z7" s="1200"/>
      <c r="AA7" s="1200">
        <v>780</v>
      </c>
      <c r="AB7" s="1200"/>
      <c r="AC7" s="1200"/>
      <c r="AD7" s="1200"/>
      <c r="AE7" s="1201"/>
      <c r="AF7" s="1202">
        <v>672</v>
      </c>
      <c r="AG7" s="1203"/>
      <c r="AH7" s="1203"/>
      <c r="AI7" s="1203"/>
      <c r="AJ7" s="1204"/>
      <c r="AK7" s="1186">
        <v>632</v>
      </c>
      <c r="AL7" s="1187"/>
      <c r="AM7" s="1187"/>
      <c r="AN7" s="1187"/>
      <c r="AO7" s="1187"/>
      <c r="AP7" s="1187">
        <v>14719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589</v>
      </c>
      <c r="BT7" s="1191"/>
      <c r="BU7" s="1191"/>
      <c r="BV7" s="1191"/>
      <c r="BW7" s="1191"/>
      <c r="BX7" s="1191"/>
      <c r="BY7" s="1191"/>
      <c r="BZ7" s="1191"/>
      <c r="CA7" s="1191"/>
      <c r="CB7" s="1191"/>
      <c r="CC7" s="1191"/>
      <c r="CD7" s="1191"/>
      <c r="CE7" s="1191"/>
      <c r="CF7" s="1191"/>
      <c r="CG7" s="1192"/>
      <c r="CH7" s="1183">
        <v>0</v>
      </c>
      <c r="CI7" s="1184"/>
      <c r="CJ7" s="1184"/>
      <c r="CK7" s="1184"/>
      <c r="CL7" s="1185"/>
      <c r="CM7" s="1183">
        <v>1929</v>
      </c>
      <c r="CN7" s="1184"/>
      <c r="CO7" s="1184"/>
      <c r="CP7" s="1184"/>
      <c r="CQ7" s="1185"/>
      <c r="CR7" s="1183">
        <v>5</v>
      </c>
      <c r="CS7" s="1184"/>
      <c r="CT7" s="1184"/>
      <c r="CU7" s="1184"/>
      <c r="CV7" s="1185"/>
      <c r="CW7" s="1183" t="s">
        <v>590</v>
      </c>
      <c r="CX7" s="1184"/>
      <c r="CY7" s="1184"/>
      <c r="CZ7" s="1184"/>
      <c r="DA7" s="1185"/>
      <c r="DB7" s="1183" t="s">
        <v>590</v>
      </c>
      <c r="DC7" s="1184"/>
      <c r="DD7" s="1184"/>
      <c r="DE7" s="1184"/>
      <c r="DF7" s="1185"/>
      <c r="DG7" s="1183" t="s">
        <v>590</v>
      </c>
      <c r="DH7" s="1184"/>
      <c r="DI7" s="1184"/>
      <c r="DJ7" s="1184"/>
      <c r="DK7" s="1185"/>
      <c r="DL7" s="1183" t="s">
        <v>590</v>
      </c>
      <c r="DM7" s="1184"/>
      <c r="DN7" s="1184"/>
      <c r="DO7" s="1184"/>
      <c r="DP7" s="1185"/>
      <c r="DQ7" s="1183" t="s">
        <v>590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672</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3024</v>
      </c>
      <c r="R28" s="1149"/>
      <c r="S28" s="1149"/>
      <c r="T28" s="1149"/>
      <c r="U28" s="1149"/>
      <c r="V28" s="1149">
        <v>2994</v>
      </c>
      <c r="W28" s="1149"/>
      <c r="X28" s="1149"/>
      <c r="Y28" s="1149"/>
      <c r="Z28" s="1149"/>
      <c r="AA28" s="1149">
        <v>30</v>
      </c>
      <c r="AB28" s="1149"/>
      <c r="AC28" s="1149"/>
      <c r="AD28" s="1149"/>
      <c r="AE28" s="1150"/>
      <c r="AF28" s="1151">
        <v>30</v>
      </c>
      <c r="AG28" s="1149"/>
      <c r="AH28" s="1149"/>
      <c r="AI28" s="1149"/>
      <c r="AJ28" s="1152"/>
      <c r="AK28" s="1153">
        <v>241</v>
      </c>
      <c r="AL28" s="1141"/>
      <c r="AM28" s="1141"/>
      <c r="AN28" s="1141"/>
      <c r="AO28" s="1141"/>
      <c r="AP28" s="1141" t="s">
        <v>590</v>
      </c>
      <c r="AQ28" s="1141"/>
      <c r="AR28" s="1141"/>
      <c r="AS28" s="1141"/>
      <c r="AT28" s="1141"/>
      <c r="AU28" s="1141" t="s">
        <v>590</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404</v>
      </c>
      <c r="R29" s="1139"/>
      <c r="S29" s="1139"/>
      <c r="T29" s="1139"/>
      <c r="U29" s="1139"/>
      <c r="V29" s="1139">
        <v>404</v>
      </c>
      <c r="W29" s="1139"/>
      <c r="X29" s="1139"/>
      <c r="Y29" s="1139"/>
      <c r="Z29" s="1139"/>
      <c r="AA29" s="1139">
        <v>1</v>
      </c>
      <c r="AB29" s="1139"/>
      <c r="AC29" s="1139"/>
      <c r="AD29" s="1139"/>
      <c r="AE29" s="1140"/>
      <c r="AF29" s="1114">
        <v>1</v>
      </c>
      <c r="AG29" s="1115"/>
      <c r="AH29" s="1115"/>
      <c r="AI29" s="1115"/>
      <c r="AJ29" s="1116"/>
      <c r="AK29" s="1075">
        <v>94</v>
      </c>
      <c r="AL29" s="1066"/>
      <c r="AM29" s="1066"/>
      <c r="AN29" s="1066"/>
      <c r="AO29" s="1066"/>
      <c r="AP29" s="1066" t="s">
        <v>590</v>
      </c>
      <c r="AQ29" s="1066"/>
      <c r="AR29" s="1066"/>
      <c r="AS29" s="1066"/>
      <c r="AT29" s="1066"/>
      <c r="AU29" s="1066" t="s">
        <v>590</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522</v>
      </c>
      <c r="R30" s="1139"/>
      <c r="S30" s="1139"/>
      <c r="T30" s="1139"/>
      <c r="U30" s="1139"/>
      <c r="V30" s="1139">
        <v>407</v>
      </c>
      <c r="W30" s="1139"/>
      <c r="X30" s="1139"/>
      <c r="Y30" s="1139"/>
      <c r="Z30" s="1139"/>
      <c r="AA30" s="1139">
        <v>115</v>
      </c>
      <c r="AB30" s="1139"/>
      <c r="AC30" s="1139"/>
      <c r="AD30" s="1139"/>
      <c r="AE30" s="1140"/>
      <c r="AF30" s="1114">
        <v>527</v>
      </c>
      <c r="AG30" s="1115"/>
      <c r="AH30" s="1115"/>
      <c r="AI30" s="1115"/>
      <c r="AJ30" s="1116"/>
      <c r="AK30" s="1075">
        <v>1</v>
      </c>
      <c r="AL30" s="1066"/>
      <c r="AM30" s="1066"/>
      <c r="AN30" s="1066"/>
      <c r="AO30" s="1066"/>
      <c r="AP30" s="1066">
        <v>1075</v>
      </c>
      <c r="AQ30" s="1066"/>
      <c r="AR30" s="1066"/>
      <c r="AS30" s="1066"/>
      <c r="AT30" s="1066"/>
      <c r="AU30" s="1066">
        <v>22</v>
      </c>
      <c r="AV30" s="1066"/>
      <c r="AW30" s="1066"/>
      <c r="AX30" s="1066"/>
      <c r="AY30" s="1066"/>
      <c r="AZ30" s="1137" t="s">
        <v>590</v>
      </c>
      <c r="BA30" s="1137"/>
      <c r="BB30" s="1137"/>
      <c r="BC30" s="1137"/>
      <c r="BD30" s="1137"/>
      <c r="BE30" s="1127" t="s">
        <v>409</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62</v>
      </c>
      <c r="R31" s="1139"/>
      <c r="S31" s="1139"/>
      <c r="T31" s="1139"/>
      <c r="U31" s="1139"/>
      <c r="V31" s="1139">
        <v>51</v>
      </c>
      <c r="W31" s="1139"/>
      <c r="X31" s="1139"/>
      <c r="Y31" s="1139"/>
      <c r="Z31" s="1139"/>
      <c r="AA31" s="1139">
        <v>11</v>
      </c>
      <c r="AB31" s="1139"/>
      <c r="AC31" s="1139"/>
      <c r="AD31" s="1139"/>
      <c r="AE31" s="1140"/>
      <c r="AF31" s="1114">
        <v>224</v>
      </c>
      <c r="AG31" s="1115"/>
      <c r="AH31" s="1115"/>
      <c r="AI31" s="1115"/>
      <c r="AJ31" s="1116"/>
      <c r="AK31" s="1075" t="s">
        <v>590</v>
      </c>
      <c r="AL31" s="1066"/>
      <c r="AM31" s="1066"/>
      <c r="AN31" s="1066"/>
      <c r="AO31" s="1066"/>
      <c r="AP31" s="1066" t="s">
        <v>590</v>
      </c>
      <c r="AQ31" s="1066"/>
      <c r="AR31" s="1066"/>
      <c r="AS31" s="1066"/>
      <c r="AT31" s="1066"/>
      <c r="AU31" s="1066" t="s">
        <v>590</v>
      </c>
      <c r="AV31" s="1066"/>
      <c r="AW31" s="1066"/>
      <c r="AX31" s="1066"/>
      <c r="AY31" s="1066"/>
      <c r="AZ31" s="1137" t="s">
        <v>590</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f>1369</f>
        <v>1369</v>
      </c>
      <c r="R32" s="1139"/>
      <c r="S32" s="1139"/>
      <c r="T32" s="1139"/>
      <c r="U32" s="1139"/>
      <c r="V32" s="1139">
        <v>1034</v>
      </c>
      <c r="W32" s="1139"/>
      <c r="X32" s="1139"/>
      <c r="Y32" s="1139"/>
      <c r="Z32" s="1139"/>
      <c r="AA32" s="1139">
        <v>335</v>
      </c>
      <c r="AB32" s="1139"/>
      <c r="AC32" s="1139"/>
      <c r="AD32" s="1139"/>
      <c r="AE32" s="1140"/>
      <c r="AF32" s="1114">
        <v>222</v>
      </c>
      <c r="AG32" s="1115"/>
      <c r="AH32" s="1115"/>
      <c r="AI32" s="1115"/>
      <c r="AJ32" s="1116"/>
      <c r="AK32" s="1075">
        <v>530</v>
      </c>
      <c r="AL32" s="1066"/>
      <c r="AM32" s="1066"/>
      <c r="AN32" s="1066"/>
      <c r="AO32" s="1066"/>
      <c r="AP32" s="1066">
        <v>7933</v>
      </c>
      <c r="AQ32" s="1066"/>
      <c r="AR32" s="1066"/>
      <c r="AS32" s="1066"/>
      <c r="AT32" s="1066"/>
      <c r="AU32" s="1066">
        <v>5807</v>
      </c>
      <c r="AV32" s="1066"/>
      <c r="AW32" s="1066"/>
      <c r="AX32" s="1066"/>
      <c r="AY32" s="1066"/>
      <c r="AZ32" s="1137" t="s">
        <v>590</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146</v>
      </c>
      <c r="R33" s="1139"/>
      <c r="S33" s="1139"/>
      <c r="T33" s="1139"/>
      <c r="U33" s="1139"/>
      <c r="V33" s="1139">
        <v>92</v>
      </c>
      <c r="W33" s="1139"/>
      <c r="X33" s="1139"/>
      <c r="Y33" s="1139"/>
      <c r="Z33" s="1139"/>
      <c r="AA33" s="1139">
        <v>53</v>
      </c>
      <c r="AB33" s="1139"/>
      <c r="AC33" s="1139"/>
      <c r="AD33" s="1139"/>
      <c r="AE33" s="1140"/>
      <c r="AF33" s="1114">
        <v>42</v>
      </c>
      <c r="AG33" s="1115"/>
      <c r="AH33" s="1115"/>
      <c r="AI33" s="1115"/>
      <c r="AJ33" s="1116"/>
      <c r="AK33" s="1075">
        <v>80</v>
      </c>
      <c r="AL33" s="1066"/>
      <c r="AM33" s="1066"/>
      <c r="AN33" s="1066"/>
      <c r="AO33" s="1066"/>
      <c r="AP33" s="1066">
        <v>401</v>
      </c>
      <c r="AQ33" s="1066"/>
      <c r="AR33" s="1066"/>
      <c r="AS33" s="1066"/>
      <c r="AT33" s="1066"/>
      <c r="AU33" s="1066">
        <v>398</v>
      </c>
      <c r="AV33" s="1066"/>
      <c r="AW33" s="1066"/>
      <c r="AX33" s="1066"/>
      <c r="AY33" s="1066"/>
      <c r="AZ33" s="1137" t="s">
        <v>590</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415</v>
      </c>
      <c r="C34" s="1133"/>
      <c r="D34" s="1133"/>
      <c r="E34" s="1133"/>
      <c r="F34" s="1133"/>
      <c r="G34" s="1133"/>
      <c r="H34" s="1133"/>
      <c r="I34" s="1133"/>
      <c r="J34" s="1133"/>
      <c r="K34" s="1133"/>
      <c r="L34" s="1133"/>
      <c r="M34" s="1133"/>
      <c r="N34" s="1133"/>
      <c r="O34" s="1133"/>
      <c r="P34" s="1134"/>
      <c r="Q34" s="1138">
        <v>5199</v>
      </c>
      <c r="R34" s="1139"/>
      <c r="S34" s="1139"/>
      <c r="T34" s="1139"/>
      <c r="U34" s="1139"/>
      <c r="V34" s="1139">
        <v>4683</v>
      </c>
      <c r="W34" s="1139"/>
      <c r="X34" s="1139"/>
      <c r="Y34" s="1139"/>
      <c r="Z34" s="1139"/>
      <c r="AA34" s="1139">
        <v>516</v>
      </c>
      <c r="AB34" s="1139"/>
      <c r="AC34" s="1139"/>
      <c r="AD34" s="1139"/>
      <c r="AE34" s="1140"/>
      <c r="AF34" s="1114">
        <v>402</v>
      </c>
      <c r="AG34" s="1115"/>
      <c r="AH34" s="1115"/>
      <c r="AI34" s="1115"/>
      <c r="AJ34" s="1116"/>
      <c r="AK34" s="1075">
        <v>922</v>
      </c>
      <c r="AL34" s="1066"/>
      <c r="AM34" s="1066"/>
      <c r="AN34" s="1066"/>
      <c r="AO34" s="1066"/>
      <c r="AP34" s="1066">
        <v>2476</v>
      </c>
      <c r="AQ34" s="1066"/>
      <c r="AR34" s="1066"/>
      <c r="AS34" s="1066"/>
      <c r="AT34" s="1066"/>
      <c r="AU34" s="1066">
        <v>1469</v>
      </c>
      <c r="AV34" s="1066"/>
      <c r="AW34" s="1066"/>
      <c r="AX34" s="1066"/>
      <c r="AY34" s="1066"/>
      <c r="AZ34" s="1137" t="s">
        <v>590</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416</v>
      </c>
      <c r="C35" s="1133"/>
      <c r="D35" s="1133"/>
      <c r="E35" s="1133"/>
      <c r="F35" s="1133"/>
      <c r="G35" s="1133"/>
      <c r="H35" s="1133"/>
      <c r="I35" s="1133"/>
      <c r="J35" s="1133"/>
      <c r="K35" s="1133"/>
      <c r="L35" s="1133"/>
      <c r="M35" s="1133"/>
      <c r="N35" s="1133"/>
      <c r="O35" s="1133"/>
      <c r="P35" s="1134"/>
      <c r="Q35" s="1138">
        <v>197</v>
      </c>
      <c r="R35" s="1139"/>
      <c r="S35" s="1139"/>
      <c r="T35" s="1139"/>
      <c r="U35" s="1139"/>
      <c r="V35" s="1139">
        <v>177</v>
      </c>
      <c r="W35" s="1139"/>
      <c r="X35" s="1139"/>
      <c r="Y35" s="1139"/>
      <c r="Z35" s="1139"/>
      <c r="AA35" s="1139">
        <v>20</v>
      </c>
      <c r="AB35" s="1139"/>
      <c r="AC35" s="1139"/>
      <c r="AD35" s="1139"/>
      <c r="AE35" s="1140"/>
      <c r="AF35" s="1114">
        <v>2</v>
      </c>
      <c r="AG35" s="1115"/>
      <c r="AH35" s="1115"/>
      <c r="AI35" s="1115"/>
      <c r="AJ35" s="1116"/>
      <c r="AK35" s="1075">
        <v>113</v>
      </c>
      <c r="AL35" s="1066"/>
      <c r="AM35" s="1066"/>
      <c r="AN35" s="1066"/>
      <c r="AO35" s="1066"/>
      <c r="AP35" s="1066">
        <v>483</v>
      </c>
      <c r="AQ35" s="1066"/>
      <c r="AR35" s="1066"/>
      <c r="AS35" s="1066"/>
      <c r="AT35" s="1066"/>
      <c r="AU35" s="1066">
        <v>409</v>
      </c>
      <c r="AV35" s="1066"/>
      <c r="AW35" s="1066"/>
      <c r="AX35" s="1066"/>
      <c r="AY35" s="1066"/>
      <c r="AZ35" s="1137" t="s">
        <v>590</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1450</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426</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592</v>
      </c>
      <c r="C69" s="1070"/>
      <c r="D69" s="1070"/>
      <c r="E69" s="1070"/>
      <c r="F69" s="1070"/>
      <c r="G69" s="1070"/>
      <c r="H69" s="1070"/>
      <c r="I69" s="1070"/>
      <c r="J69" s="1070"/>
      <c r="K69" s="1070"/>
      <c r="L69" s="1070"/>
      <c r="M69" s="1070"/>
      <c r="N69" s="1070"/>
      <c r="O69" s="1070"/>
      <c r="P69" s="1071"/>
      <c r="Q69" s="1072">
        <v>2268</v>
      </c>
      <c r="R69" s="1066"/>
      <c r="S69" s="1066"/>
      <c r="T69" s="1066"/>
      <c r="U69" s="1066"/>
      <c r="V69" s="1066">
        <v>2222</v>
      </c>
      <c r="W69" s="1066"/>
      <c r="X69" s="1066"/>
      <c r="Y69" s="1066"/>
      <c r="Z69" s="1066"/>
      <c r="AA69" s="1066">
        <v>46</v>
      </c>
      <c r="AB69" s="1066"/>
      <c r="AC69" s="1066"/>
      <c r="AD69" s="1066"/>
      <c r="AE69" s="1066"/>
      <c r="AF69" s="1066">
        <v>76</v>
      </c>
      <c r="AG69" s="1066"/>
      <c r="AH69" s="1066"/>
      <c r="AI69" s="1066"/>
      <c r="AJ69" s="1066"/>
      <c r="AK69" s="1066">
        <v>0</v>
      </c>
      <c r="AL69" s="1066"/>
      <c r="AM69" s="1066"/>
      <c r="AN69" s="1066"/>
      <c r="AO69" s="1066"/>
      <c r="AP69" s="1066">
        <v>369</v>
      </c>
      <c r="AQ69" s="1066"/>
      <c r="AR69" s="1066"/>
      <c r="AS69" s="1066"/>
      <c r="AT69" s="1066"/>
      <c r="AU69" s="1066">
        <v>161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593</v>
      </c>
      <c r="C70" s="1070"/>
      <c r="D70" s="1070"/>
      <c r="E70" s="1070"/>
      <c r="F70" s="1070"/>
      <c r="G70" s="1070"/>
      <c r="H70" s="1070"/>
      <c r="I70" s="1070"/>
      <c r="J70" s="1070"/>
      <c r="K70" s="1070"/>
      <c r="L70" s="1070"/>
      <c r="M70" s="1070"/>
      <c r="N70" s="1070"/>
      <c r="O70" s="1070"/>
      <c r="P70" s="1071"/>
      <c r="Q70" s="1072">
        <v>6</v>
      </c>
      <c r="R70" s="1066"/>
      <c r="S70" s="1066"/>
      <c r="T70" s="1066"/>
      <c r="U70" s="1066"/>
      <c r="V70" s="1066">
        <v>1</v>
      </c>
      <c r="W70" s="1066"/>
      <c r="X70" s="1066"/>
      <c r="Y70" s="1066"/>
      <c r="Z70" s="1066"/>
      <c r="AA70" s="1066">
        <v>5</v>
      </c>
      <c r="AB70" s="1066"/>
      <c r="AC70" s="1066"/>
      <c r="AD70" s="1066"/>
      <c r="AE70" s="1066"/>
      <c r="AF70" s="1066" t="s">
        <v>610</v>
      </c>
      <c r="AG70" s="1066"/>
      <c r="AH70" s="1066"/>
      <c r="AI70" s="1066"/>
      <c r="AJ70" s="1066"/>
      <c r="AK70" s="1066">
        <v>0</v>
      </c>
      <c r="AL70" s="1066"/>
      <c r="AM70" s="1066"/>
      <c r="AN70" s="1066"/>
      <c r="AO70" s="1066"/>
      <c r="AP70" s="1066" t="s">
        <v>610</v>
      </c>
      <c r="AQ70" s="1066"/>
      <c r="AR70" s="1066"/>
      <c r="AS70" s="1066"/>
      <c r="AT70" s="1066"/>
      <c r="AU70" s="1066" t="s">
        <v>611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594</v>
      </c>
      <c r="C71" s="1070"/>
      <c r="D71" s="1070"/>
      <c r="E71" s="1070"/>
      <c r="F71" s="1070"/>
      <c r="G71" s="1070"/>
      <c r="H71" s="1070"/>
      <c r="I71" s="1070"/>
      <c r="J71" s="1070"/>
      <c r="K71" s="1070"/>
      <c r="L71" s="1070"/>
      <c r="M71" s="1070"/>
      <c r="N71" s="1070"/>
      <c r="O71" s="1070"/>
      <c r="P71" s="1071"/>
      <c r="Q71" s="1072">
        <v>276</v>
      </c>
      <c r="R71" s="1066"/>
      <c r="S71" s="1066"/>
      <c r="T71" s="1066"/>
      <c r="U71" s="1066"/>
      <c r="V71" s="1066">
        <v>272</v>
      </c>
      <c r="W71" s="1066"/>
      <c r="X71" s="1066"/>
      <c r="Y71" s="1066"/>
      <c r="Z71" s="1066"/>
      <c r="AA71" s="1066">
        <v>4</v>
      </c>
      <c r="AB71" s="1066"/>
      <c r="AC71" s="1066"/>
      <c r="AD71" s="1066"/>
      <c r="AE71" s="1066"/>
      <c r="AF71" s="1066" t="s">
        <v>610</v>
      </c>
      <c r="AG71" s="1066"/>
      <c r="AH71" s="1066"/>
      <c r="AI71" s="1066"/>
      <c r="AJ71" s="1066"/>
      <c r="AK71" s="1066">
        <v>0</v>
      </c>
      <c r="AL71" s="1066"/>
      <c r="AM71" s="1066"/>
      <c r="AN71" s="1066"/>
      <c r="AO71" s="1066"/>
      <c r="AP71" s="1066" t="s">
        <v>610</v>
      </c>
      <c r="AQ71" s="1066"/>
      <c r="AR71" s="1066"/>
      <c r="AS71" s="1066"/>
      <c r="AT71" s="1066"/>
      <c r="AU71" s="1066" t="s">
        <v>610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595</v>
      </c>
      <c r="C72" s="1070"/>
      <c r="D72" s="1070"/>
      <c r="E72" s="1070"/>
      <c r="F72" s="1070"/>
      <c r="G72" s="1070"/>
      <c r="H72" s="1070"/>
      <c r="I72" s="1070"/>
      <c r="J72" s="1070"/>
      <c r="K72" s="1070"/>
      <c r="L72" s="1070"/>
      <c r="M72" s="1070"/>
      <c r="N72" s="1070"/>
      <c r="O72" s="1070"/>
      <c r="P72" s="1071"/>
      <c r="Q72" s="1072">
        <v>7006</v>
      </c>
      <c r="R72" s="1066"/>
      <c r="S72" s="1066"/>
      <c r="T72" s="1066"/>
      <c r="U72" s="1066"/>
      <c r="V72" s="1066">
        <v>6984</v>
      </c>
      <c r="W72" s="1066"/>
      <c r="X72" s="1066"/>
      <c r="Y72" s="1066"/>
      <c r="Z72" s="1066"/>
      <c r="AA72" s="1066">
        <v>22</v>
      </c>
      <c r="AB72" s="1066"/>
      <c r="AC72" s="1066"/>
      <c r="AD72" s="1066"/>
      <c r="AE72" s="1066"/>
      <c r="AF72" s="1066">
        <v>23</v>
      </c>
      <c r="AG72" s="1066"/>
      <c r="AH72" s="1066"/>
      <c r="AI72" s="1066"/>
      <c r="AJ72" s="1066"/>
      <c r="AK72" s="1066">
        <v>75</v>
      </c>
      <c r="AL72" s="1066"/>
      <c r="AM72" s="1066"/>
      <c r="AN72" s="1066"/>
      <c r="AO72" s="1066"/>
      <c r="AP72" s="1066" t="s">
        <v>596</v>
      </c>
      <c r="AQ72" s="1066"/>
      <c r="AR72" s="1066"/>
      <c r="AS72" s="1066"/>
      <c r="AT72" s="1066"/>
      <c r="AU72" s="1066" t="s">
        <v>596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597</v>
      </c>
      <c r="C73" s="1070"/>
      <c r="D73" s="1070"/>
      <c r="E73" s="1070"/>
      <c r="F73" s="1070"/>
      <c r="G73" s="1070"/>
      <c r="H73" s="1070"/>
      <c r="I73" s="1070"/>
      <c r="J73" s="1070"/>
      <c r="K73" s="1070"/>
      <c r="L73" s="1070"/>
      <c r="M73" s="1070"/>
      <c r="N73" s="1070"/>
      <c r="O73" s="1070"/>
      <c r="P73" s="1071"/>
      <c r="Q73" s="1072">
        <v>5</v>
      </c>
      <c r="R73" s="1066"/>
      <c r="S73" s="1066"/>
      <c r="T73" s="1066"/>
      <c r="U73" s="1066"/>
      <c r="V73" s="1066">
        <v>4</v>
      </c>
      <c r="W73" s="1066"/>
      <c r="X73" s="1066"/>
      <c r="Y73" s="1066"/>
      <c r="Z73" s="1066"/>
      <c r="AA73" s="1066">
        <v>1</v>
      </c>
      <c r="AB73" s="1066"/>
      <c r="AC73" s="1066"/>
      <c r="AD73" s="1066"/>
      <c r="AE73" s="1066"/>
      <c r="AF73" s="1066" t="s">
        <v>610</v>
      </c>
      <c r="AG73" s="1066"/>
      <c r="AH73" s="1066"/>
      <c r="AI73" s="1066"/>
      <c r="AJ73" s="1066"/>
      <c r="AK73" s="1066">
        <v>0</v>
      </c>
      <c r="AL73" s="1066"/>
      <c r="AM73" s="1066"/>
      <c r="AN73" s="1066"/>
      <c r="AO73" s="1066"/>
      <c r="AP73" s="1066" t="s">
        <v>610</v>
      </c>
      <c r="AQ73" s="1066"/>
      <c r="AR73" s="1066"/>
      <c r="AS73" s="1066"/>
      <c r="AT73" s="1066"/>
      <c r="AU73" s="1066" t="s">
        <v>612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598</v>
      </c>
      <c r="C74" s="1070"/>
      <c r="D74" s="1070"/>
      <c r="E74" s="1070"/>
      <c r="F74" s="1070"/>
      <c r="G74" s="1070"/>
      <c r="H74" s="1070"/>
      <c r="I74" s="1070"/>
      <c r="J74" s="1070"/>
      <c r="K74" s="1070"/>
      <c r="L74" s="1070"/>
      <c r="M74" s="1070"/>
      <c r="N74" s="1070"/>
      <c r="O74" s="1070"/>
      <c r="P74" s="1071"/>
      <c r="Q74" s="1072">
        <v>1291</v>
      </c>
      <c r="R74" s="1066"/>
      <c r="S74" s="1066"/>
      <c r="T74" s="1066"/>
      <c r="U74" s="1066"/>
      <c r="V74" s="1066">
        <v>1258</v>
      </c>
      <c r="W74" s="1066"/>
      <c r="X74" s="1066"/>
      <c r="Y74" s="1066"/>
      <c r="Z74" s="1066"/>
      <c r="AA74" s="1066">
        <v>33</v>
      </c>
      <c r="AB74" s="1066"/>
      <c r="AC74" s="1066"/>
      <c r="AD74" s="1066"/>
      <c r="AE74" s="1066"/>
      <c r="AF74" s="1066">
        <v>33</v>
      </c>
      <c r="AG74" s="1066"/>
      <c r="AH74" s="1066"/>
      <c r="AI74" s="1066"/>
      <c r="AJ74" s="1066"/>
      <c r="AK74" s="1066">
        <v>95</v>
      </c>
      <c r="AL74" s="1066"/>
      <c r="AM74" s="1066"/>
      <c r="AN74" s="1066"/>
      <c r="AO74" s="1066"/>
      <c r="AP74" s="1066" t="s">
        <v>596</v>
      </c>
      <c r="AQ74" s="1066"/>
      <c r="AR74" s="1066"/>
      <c r="AS74" s="1066"/>
      <c r="AT74" s="1066"/>
      <c r="AU74" s="1066" t="s">
        <v>596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599</v>
      </c>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600</v>
      </c>
      <c r="C76" s="1070"/>
      <c r="D76" s="1070"/>
      <c r="E76" s="1070"/>
      <c r="F76" s="1070"/>
      <c r="G76" s="1070"/>
      <c r="H76" s="1070"/>
      <c r="I76" s="1070"/>
      <c r="J76" s="1070"/>
      <c r="K76" s="1070"/>
      <c r="L76" s="1070"/>
      <c r="M76" s="1070"/>
      <c r="N76" s="1070"/>
      <c r="O76" s="1070"/>
      <c r="P76" s="1071"/>
      <c r="Q76" s="1073">
        <v>600</v>
      </c>
      <c r="R76" s="1074"/>
      <c r="S76" s="1074"/>
      <c r="T76" s="1074"/>
      <c r="U76" s="1075"/>
      <c r="V76" s="1076">
        <v>537</v>
      </c>
      <c r="W76" s="1074"/>
      <c r="X76" s="1074"/>
      <c r="Y76" s="1074"/>
      <c r="Z76" s="1075"/>
      <c r="AA76" s="1076">
        <v>63</v>
      </c>
      <c r="AB76" s="1074"/>
      <c r="AC76" s="1074"/>
      <c r="AD76" s="1074"/>
      <c r="AE76" s="1075"/>
      <c r="AF76" s="1076">
        <v>63</v>
      </c>
      <c r="AG76" s="1074"/>
      <c r="AH76" s="1074"/>
      <c r="AI76" s="1074"/>
      <c r="AJ76" s="1075"/>
      <c r="AK76" s="1076">
        <v>127</v>
      </c>
      <c r="AL76" s="1074"/>
      <c r="AM76" s="1074"/>
      <c r="AN76" s="1074"/>
      <c r="AO76" s="1075"/>
      <c r="AP76" s="1076" t="s">
        <v>596</v>
      </c>
      <c r="AQ76" s="1074"/>
      <c r="AR76" s="1074"/>
      <c r="AS76" s="1074"/>
      <c r="AT76" s="1075"/>
      <c r="AU76" s="1076" t="s">
        <v>596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601</v>
      </c>
      <c r="C77" s="1070"/>
      <c r="D77" s="1070"/>
      <c r="E77" s="1070"/>
      <c r="F77" s="1070"/>
      <c r="G77" s="1070"/>
      <c r="H77" s="1070"/>
      <c r="I77" s="1070"/>
      <c r="J77" s="1070"/>
      <c r="K77" s="1070"/>
      <c r="L77" s="1070"/>
      <c r="M77" s="1070"/>
      <c r="N77" s="1070"/>
      <c r="O77" s="1070"/>
      <c r="P77" s="1071"/>
      <c r="Q77" s="1073">
        <v>296986</v>
      </c>
      <c r="R77" s="1074"/>
      <c r="S77" s="1074"/>
      <c r="T77" s="1074"/>
      <c r="U77" s="1075"/>
      <c r="V77" s="1076">
        <v>274820</v>
      </c>
      <c r="W77" s="1074"/>
      <c r="X77" s="1074"/>
      <c r="Y77" s="1074"/>
      <c r="Z77" s="1075"/>
      <c r="AA77" s="1076">
        <v>22166</v>
      </c>
      <c r="AB77" s="1074"/>
      <c r="AC77" s="1074"/>
      <c r="AD77" s="1074"/>
      <c r="AE77" s="1075"/>
      <c r="AF77" s="1076">
        <v>22166</v>
      </c>
      <c r="AG77" s="1074"/>
      <c r="AH77" s="1074"/>
      <c r="AI77" s="1074"/>
      <c r="AJ77" s="1075"/>
      <c r="AK77" s="1076">
        <v>255</v>
      </c>
      <c r="AL77" s="1074"/>
      <c r="AM77" s="1074"/>
      <c r="AN77" s="1074"/>
      <c r="AO77" s="1075"/>
      <c r="AP77" s="1076" t="s">
        <v>596</v>
      </c>
      <c r="AQ77" s="1074"/>
      <c r="AR77" s="1074"/>
      <c r="AS77" s="1074"/>
      <c r="AT77" s="1075"/>
      <c r="AU77" s="1076" t="s">
        <v>596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602</v>
      </c>
      <c r="C78" s="1070"/>
      <c r="D78" s="1070"/>
      <c r="E78" s="1070"/>
      <c r="F78" s="1070"/>
      <c r="G78" s="1070"/>
      <c r="H78" s="1070"/>
      <c r="I78" s="1070"/>
      <c r="J78" s="1070"/>
      <c r="K78" s="1070"/>
      <c r="L78" s="1070"/>
      <c r="M78" s="1070"/>
      <c r="N78" s="1070"/>
      <c r="O78" s="1070"/>
      <c r="P78" s="1071"/>
      <c r="Q78" s="1072">
        <v>0</v>
      </c>
      <c r="R78" s="1066"/>
      <c r="S78" s="1066"/>
      <c r="T78" s="1066"/>
      <c r="U78" s="1066"/>
      <c r="V78" s="1066">
        <v>0</v>
      </c>
      <c r="W78" s="1066"/>
      <c r="X78" s="1066"/>
      <c r="Y78" s="1066"/>
      <c r="Z78" s="1066"/>
      <c r="AA78" s="1066">
        <v>0</v>
      </c>
      <c r="AB78" s="1066"/>
      <c r="AC78" s="1066"/>
      <c r="AD78" s="1066"/>
      <c r="AE78" s="1066"/>
      <c r="AF78" s="1066">
        <v>1</v>
      </c>
      <c r="AG78" s="1066"/>
      <c r="AH78" s="1066"/>
      <c r="AI78" s="1066"/>
      <c r="AJ78" s="1066"/>
      <c r="AK78" s="1066" t="s">
        <v>612</v>
      </c>
      <c r="AL78" s="1066"/>
      <c r="AM78" s="1066"/>
      <c r="AN78" s="1066"/>
      <c r="AO78" s="1066"/>
      <c r="AP78" s="1066" t="s">
        <v>596</v>
      </c>
      <c r="AQ78" s="1066"/>
      <c r="AR78" s="1066"/>
      <c r="AS78" s="1066"/>
      <c r="AT78" s="1066"/>
      <c r="AU78" s="1066" t="s">
        <v>596</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603</v>
      </c>
      <c r="C79" s="1070"/>
      <c r="D79" s="1070"/>
      <c r="E79" s="1070"/>
      <c r="F79" s="1070"/>
      <c r="G79" s="1070"/>
      <c r="H79" s="1070"/>
      <c r="I79" s="1070"/>
      <c r="J79" s="1070"/>
      <c r="K79" s="1070"/>
      <c r="L79" s="1070"/>
      <c r="M79" s="1070"/>
      <c r="N79" s="1070"/>
      <c r="O79" s="1070"/>
      <c r="P79" s="1071"/>
      <c r="Q79" s="1072">
        <v>320</v>
      </c>
      <c r="R79" s="1066"/>
      <c r="S79" s="1066"/>
      <c r="T79" s="1066"/>
      <c r="U79" s="1066"/>
      <c r="V79" s="1066">
        <v>186</v>
      </c>
      <c r="W79" s="1066"/>
      <c r="X79" s="1066"/>
      <c r="Y79" s="1066"/>
      <c r="Z79" s="1066"/>
      <c r="AA79" s="1066">
        <v>134</v>
      </c>
      <c r="AB79" s="1066"/>
      <c r="AC79" s="1066"/>
      <c r="AD79" s="1066"/>
      <c r="AE79" s="1066"/>
      <c r="AF79" s="1066">
        <v>134</v>
      </c>
      <c r="AG79" s="1066"/>
      <c r="AH79" s="1066"/>
      <c r="AI79" s="1066"/>
      <c r="AJ79" s="1066"/>
      <c r="AK79" s="1066">
        <v>4</v>
      </c>
      <c r="AL79" s="1066"/>
      <c r="AM79" s="1066"/>
      <c r="AN79" s="1066"/>
      <c r="AO79" s="1066"/>
      <c r="AP79" s="1066" t="s">
        <v>596</v>
      </c>
      <c r="AQ79" s="1066"/>
      <c r="AR79" s="1066"/>
      <c r="AS79" s="1066"/>
      <c r="AT79" s="1066"/>
      <c r="AU79" s="1066" t="s">
        <v>596</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604</v>
      </c>
      <c r="C80" s="1070"/>
      <c r="D80" s="1070"/>
      <c r="E80" s="1070"/>
      <c r="F80" s="1070"/>
      <c r="G80" s="1070"/>
      <c r="H80" s="1070"/>
      <c r="I80" s="1070"/>
      <c r="J80" s="1070"/>
      <c r="K80" s="1070"/>
      <c r="L80" s="1070"/>
      <c r="M80" s="1070"/>
      <c r="N80" s="1070"/>
      <c r="O80" s="1070"/>
      <c r="P80" s="1071"/>
      <c r="Q80" s="1072">
        <v>195</v>
      </c>
      <c r="R80" s="1066"/>
      <c r="S80" s="1066"/>
      <c r="T80" s="1066"/>
      <c r="U80" s="1066"/>
      <c r="V80" s="1066">
        <v>186</v>
      </c>
      <c r="W80" s="1066"/>
      <c r="X80" s="1066"/>
      <c r="Y80" s="1066"/>
      <c r="Z80" s="1066"/>
      <c r="AA80" s="1066">
        <v>9</v>
      </c>
      <c r="AB80" s="1066"/>
      <c r="AC80" s="1066"/>
      <c r="AD80" s="1066"/>
      <c r="AE80" s="1066"/>
      <c r="AF80" s="1066">
        <v>9</v>
      </c>
      <c r="AG80" s="1066"/>
      <c r="AH80" s="1066"/>
      <c r="AI80" s="1066"/>
      <c r="AJ80" s="1066"/>
      <c r="AK80" s="1066" t="s">
        <v>610</v>
      </c>
      <c r="AL80" s="1066"/>
      <c r="AM80" s="1066"/>
      <c r="AN80" s="1066"/>
      <c r="AO80" s="1066"/>
      <c r="AP80" s="1066" t="s">
        <v>596</v>
      </c>
      <c r="AQ80" s="1066"/>
      <c r="AR80" s="1066"/>
      <c r="AS80" s="1066"/>
      <c r="AT80" s="1066"/>
      <c r="AU80" s="1066" t="s">
        <v>596</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309</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309</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309</v>
      </c>
      <c r="DR109" s="989"/>
      <c r="DS109" s="989"/>
      <c r="DT109" s="989"/>
      <c r="DU109" s="990"/>
      <c r="DV109" s="991" t="s">
        <v>441</v>
      </c>
      <c r="DW109" s="989"/>
      <c r="DX109" s="989"/>
      <c r="DY109" s="989"/>
      <c r="DZ109" s="1020"/>
    </row>
    <row r="110" spans="1:131" s="248" customFormat="1" ht="26.25" customHeight="1" x14ac:dyDescent="0.15">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1339607</v>
      </c>
      <c r="AB110" s="982"/>
      <c r="AC110" s="982"/>
      <c r="AD110" s="982"/>
      <c r="AE110" s="983"/>
      <c r="AF110" s="984">
        <v>1350644</v>
      </c>
      <c r="AG110" s="982"/>
      <c r="AH110" s="982"/>
      <c r="AI110" s="982"/>
      <c r="AJ110" s="983"/>
      <c r="AK110" s="984">
        <v>1406307</v>
      </c>
      <c r="AL110" s="982"/>
      <c r="AM110" s="982"/>
      <c r="AN110" s="982"/>
      <c r="AO110" s="983"/>
      <c r="AP110" s="985">
        <v>16.3</v>
      </c>
      <c r="AQ110" s="986"/>
      <c r="AR110" s="986"/>
      <c r="AS110" s="986"/>
      <c r="AT110" s="987"/>
      <c r="AU110" s="1021" t="s">
        <v>72</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15235333</v>
      </c>
      <c r="BR110" s="929"/>
      <c r="BS110" s="929"/>
      <c r="BT110" s="929"/>
      <c r="BU110" s="929"/>
      <c r="BV110" s="929">
        <v>15258556</v>
      </c>
      <c r="BW110" s="929"/>
      <c r="BX110" s="929"/>
      <c r="BY110" s="929"/>
      <c r="BZ110" s="929"/>
      <c r="CA110" s="929">
        <v>14718987</v>
      </c>
      <c r="CB110" s="929"/>
      <c r="CC110" s="929"/>
      <c r="CD110" s="929"/>
      <c r="CE110" s="929"/>
      <c r="CF110" s="953">
        <v>171</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420</v>
      </c>
      <c r="DH110" s="929"/>
      <c r="DI110" s="929"/>
      <c r="DJ110" s="929"/>
      <c r="DK110" s="929"/>
      <c r="DL110" s="929" t="s">
        <v>127</v>
      </c>
      <c r="DM110" s="929"/>
      <c r="DN110" s="929"/>
      <c r="DO110" s="929"/>
      <c r="DP110" s="929"/>
      <c r="DQ110" s="929" t="s">
        <v>127</v>
      </c>
      <c r="DR110" s="929"/>
      <c r="DS110" s="929"/>
      <c r="DT110" s="929"/>
      <c r="DU110" s="929"/>
      <c r="DV110" s="930" t="s">
        <v>447</v>
      </c>
      <c r="DW110" s="930"/>
      <c r="DX110" s="930"/>
      <c r="DY110" s="930"/>
      <c r="DZ110" s="931"/>
    </row>
    <row r="111" spans="1:131" s="248" customFormat="1" ht="26.25" customHeight="1" x14ac:dyDescent="0.15">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420</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t="s">
        <v>127</v>
      </c>
      <c r="BR111" s="901"/>
      <c r="BS111" s="901"/>
      <c r="BT111" s="901"/>
      <c r="BU111" s="901"/>
      <c r="BV111" s="901" t="s">
        <v>127</v>
      </c>
      <c r="BW111" s="901"/>
      <c r="BX111" s="901"/>
      <c r="BY111" s="901"/>
      <c r="BZ111" s="901"/>
      <c r="CA111" s="901" t="s">
        <v>127</v>
      </c>
      <c r="CB111" s="901"/>
      <c r="CC111" s="901"/>
      <c r="CD111" s="901"/>
      <c r="CE111" s="901"/>
      <c r="CF111" s="962" t="s">
        <v>450</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447</v>
      </c>
      <c r="DH111" s="901"/>
      <c r="DI111" s="901"/>
      <c r="DJ111" s="901"/>
      <c r="DK111" s="901"/>
      <c r="DL111" s="901" t="s">
        <v>450</v>
      </c>
      <c r="DM111" s="901"/>
      <c r="DN111" s="901"/>
      <c r="DO111" s="901"/>
      <c r="DP111" s="901"/>
      <c r="DQ111" s="901" t="s">
        <v>127</v>
      </c>
      <c r="DR111" s="901"/>
      <c r="DS111" s="901"/>
      <c r="DT111" s="901"/>
      <c r="DU111" s="901"/>
      <c r="DV111" s="878" t="s">
        <v>127</v>
      </c>
      <c r="DW111" s="878"/>
      <c r="DX111" s="878"/>
      <c r="DY111" s="878"/>
      <c r="DZ111" s="879"/>
    </row>
    <row r="112" spans="1:131" s="248"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447</v>
      </c>
      <c r="AB112" s="864"/>
      <c r="AC112" s="864"/>
      <c r="AD112" s="864"/>
      <c r="AE112" s="865"/>
      <c r="AF112" s="866" t="s">
        <v>447</v>
      </c>
      <c r="AG112" s="864"/>
      <c r="AH112" s="864"/>
      <c r="AI112" s="864"/>
      <c r="AJ112" s="865"/>
      <c r="AK112" s="866" t="s">
        <v>127</v>
      </c>
      <c r="AL112" s="864"/>
      <c r="AM112" s="864"/>
      <c r="AN112" s="864"/>
      <c r="AO112" s="865"/>
      <c r="AP112" s="911" t="s">
        <v>127</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9783531</v>
      </c>
      <c r="BR112" s="901"/>
      <c r="BS112" s="901"/>
      <c r="BT112" s="901"/>
      <c r="BU112" s="901"/>
      <c r="BV112" s="901">
        <v>8666106</v>
      </c>
      <c r="BW112" s="901"/>
      <c r="BX112" s="901"/>
      <c r="BY112" s="901"/>
      <c r="BZ112" s="901"/>
      <c r="CA112" s="901">
        <v>8104307</v>
      </c>
      <c r="CB112" s="901"/>
      <c r="CC112" s="901"/>
      <c r="CD112" s="901"/>
      <c r="CE112" s="901"/>
      <c r="CF112" s="962">
        <v>94.1</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127</v>
      </c>
      <c r="DM112" s="901"/>
      <c r="DN112" s="901"/>
      <c r="DO112" s="901"/>
      <c r="DP112" s="901"/>
      <c r="DQ112" s="901" t="s">
        <v>127</v>
      </c>
      <c r="DR112" s="901"/>
      <c r="DS112" s="901"/>
      <c r="DT112" s="901"/>
      <c r="DU112" s="901"/>
      <c r="DV112" s="878" t="s">
        <v>127</v>
      </c>
      <c r="DW112" s="878"/>
      <c r="DX112" s="878"/>
      <c r="DY112" s="878"/>
      <c r="DZ112" s="879"/>
    </row>
    <row r="113" spans="1:130" s="248" customFormat="1" ht="26.25" customHeight="1" x14ac:dyDescent="0.15">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1151285</v>
      </c>
      <c r="AB113" s="1010"/>
      <c r="AC113" s="1010"/>
      <c r="AD113" s="1010"/>
      <c r="AE113" s="1011"/>
      <c r="AF113" s="1012">
        <v>1133769</v>
      </c>
      <c r="AG113" s="1010"/>
      <c r="AH113" s="1010"/>
      <c r="AI113" s="1010"/>
      <c r="AJ113" s="1011"/>
      <c r="AK113" s="1012">
        <v>1138676</v>
      </c>
      <c r="AL113" s="1010"/>
      <c r="AM113" s="1010"/>
      <c r="AN113" s="1010"/>
      <c r="AO113" s="1011"/>
      <c r="AP113" s="1013">
        <v>13.2</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v>154135</v>
      </c>
      <c r="BR113" s="901"/>
      <c r="BS113" s="901"/>
      <c r="BT113" s="901"/>
      <c r="BU113" s="901"/>
      <c r="BV113" s="901">
        <v>113882</v>
      </c>
      <c r="BW113" s="901"/>
      <c r="BX113" s="901"/>
      <c r="BY113" s="901"/>
      <c r="BZ113" s="901"/>
      <c r="CA113" s="901">
        <v>160585</v>
      </c>
      <c r="CB113" s="901"/>
      <c r="CC113" s="901"/>
      <c r="CD113" s="901"/>
      <c r="CE113" s="901"/>
      <c r="CF113" s="962">
        <v>1.9</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127</v>
      </c>
      <c r="DM113" s="864"/>
      <c r="DN113" s="864"/>
      <c r="DO113" s="864"/>
      <c r="DP113" s="865"/>
      <c r="DQ113" s="866" t="s">
        <v>127</v>
      </c>
      <c r="DR113" s="864"/>
      <c r="DS113" s="864"/>
      <c r="DT113" s="864"/>
      <c r="DU113" s="865"/>
      <c r="DV113" s="911" t="s">
        <v>127</v>
      </c>
      <c r="DW113" s="912"/>
      <c r="DX113" s="912"/>
      <c r="DY113" s="912"/>
      <c r="DZ113" s="913"/>
    </row>
    <row r="114" spans="1:130" s="248" customFormat="1" ht="26.25" customHeight="1" x14ac:dyDescent="0.15">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36304</v>
      </c>
      <c r="AB114" s="864"/>
      <c r="AC114" s="864"/>
      <c r="AD114" s="864"/>
      <c r="AE114" s="865"/>
      <c r="AF114" s="866">
        <v>40698</v>
      </c>
      <c r="AG114" s="864"/>
      <c r="AH114" s="864"/>
      <c r="AI114" s="864"/>
      <c r="AJ114" s="865"/>
      <c r="AK114" s="866">
        <v>42106</v>
      </c>
      <c r="AL114" s="864"/>
      <c r="AM114" s="864"/>
      <c r="AN114" s="864"/>
      <c r="AO114" s="865"/>
      <c r="AP114" s="911">
        <v>0.5</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2939539</v>
      </c>
      <c r="BR114" s="901"/>
      <c r="BS114" s="901"/>
      <c r="BT114" s="901"/>
      <c r="BU114" s="901"/>
      <c r="BV114" s="901">
        <v>2535781</v>
      </c>
      <c r="BW114" s="901"/>
      <c r="BX114" s="901"/>
      <c r="BY114" s="901"/>
      <c r="BZ114" s="901"/>
      <c r="CA114" s="901">
        <v>2651603</v>
      </c>
      <c r="CB114" s="901"/>
      <c r="CC114" s="901"/>
      <c r="CD114" s="901"/>
      <c r="CE114" s="901"/>
      <c r="CF114" s="962">
        <v>30.8</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127</v>
      </c>
      <c r="DH114" s="864"/>
      <c r="DI114" s="864"/>
      <c r="DJ114" s="864"/>
      <c r="DK114" s="865"/>
      <c r="DL114" s="866" t="s">
        <v>127</v>
      </c>
      <c r="DM114" s="864"/>
      <c r="DN114" s="864"/>
      <c r="DO114" s="864"/>
      <c r="DP114" s="865"/>
      <c r="DQ114" s="866" t="s">
        <v>127</v>
      </c>
      <c r="DR114" s="864"/>
      <c r="DS114" s="864"/>
      <c r="DT114" s="864"/>
      <c r="DU114" s="865"/>
      <c r="DV114" s="911" t="s">
        <v>127</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127</v>
      </c>
      <c r="AB115" s="1010"/>
      <c r="AC115" s="1010"/>
      <c r="AD115" s="1010"/>
      <c r="AE115" s="1011"/>
      <c r="AF115" s="1012" t="s">
        <v>127</v>
      </c>
      <c r="AG115" s="1010"/>
      <c r="AH115" s="1010"/>
      <c r="AI115" s="1010"/>
      <c r="AJ115" s="1011"/>
      <c r="AK115" s="1012" t="s">
        <v>127</v>
      </c>
      <c r="AL115" s="1010"/>
      <c r="AM115" s="1010"/>
      <c r="AN115" s="1010"/>
      <c r="AO115" s="1011"/>
      <c r="AP115" s="1013" t="s">
        <v>450</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420</v>
      </c>
      <c r="BR115" s="901"/>
      <c r="BS115" s="901"/>
      <c r="BT115" s="901"/>
      <c r="BU115" s="901"/>
      <c r="BV115" s="901" t="s">
        <v>127</v>
      </c>
      <c r="BW115" s="901"/>
      <c r="BX115" s="901"/>
      <c r="BY115" s="901"/>
      <c r="BZ115" s="901"/>
      <c r="CA115" s="901" t="s">
        <v>127</v>
      </c>
      <c r="CB115" s="901"/>
      <c r="CC115" s="901"/>
      <c r="CD115" s="901"/>
      <c r="CE115" s="901"/>
      <c r="CF115" s="962" t="s">
        <v>127</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127</v>
      </c>
      <c r="DH115" s="864"/>
      <c r="DI115" s="864"/>
      <c r="DJ115" s="864"/>
      <c r="DK115" s="865"/>
      <c r="DL115" s="866" t="s">
        <v>127</v>
      </c>
      <c r="DM115" s="864"/>
      <c r="DN115" s="864"/>
      <c r="DO115" s="864"/>
      <c r="DP115" s="865"/>
      <c r="DQ115" s="866" t="s">
        <v>450</v>
      </c>
      <c r="DR115" s="864"/>
      <c r="DS115" s="864"/>
      <c r="DT115" s="864"/>
      <c r="DU115" s="865"/>
      <c r="DV115" s="911" t="s">
        <v>127</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127</v>
      </c>
      <c r="AB116" s="864"/>
      <c r="AC116" s="864"/>
      <c r="AD116" s="864"/>
      <c r="AE116" s="865"/>
      <c r="AF116" s="866">
        <v>45</v>
      </c>
      <c r="AG116" s="864"/>
      <c r="AH116" s="864"/>
      <c r="AI116" s="864"/>
      <c r="AJ116" s="865"/>
      <c r="AK116" s="866">
        <v>55</v>
      </c>
      <c r="AL116" s="864"/>
      <c r="AM116" s="864"/>
      <c r="AN116" s="864"/>
      <c r="AO116" s="865"/>
      <c r="AP116" s="911">
        <v>0</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447</v>
      </c>
      <c r="BW116" s="901"/>
      <c r="BX116" s="901"/>
      <c r="BY116" s="901"/>
      <c r="BZ116" s="901"/>
      <c r="CA116" s="901" t="s">
        <v>420</v>
      </c>
      <c r="CB116" s="901"/>
      <c r="CC116" s="901"/>
      <c r="CD116" s="901"/>
      <c r="CE116" s="901"/>
      <c r="CF116" s="962" t="s">
        <v>127</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447</v>
      </c>
      <c r="DH116" s="864"/>
      <c r="DI116" s="864"/>
      <c r="DJ116" s="864"/>
      <c r="DK116" s="865"/>
      <c r="DL116" s="866" t="s">
        <v>127</v>
      </c>
      <c r="DM116" s="864"/>
      <c r="DN116" s="864"/>
      <c r="DO116" s="864"/>
      <c r="DP116" s="865"/>
      <c r="DQ116" s="866" t="s">
        <v>127</v>
      </c>
      <c r="DR116" s="864"/>
      <c r="DS116" s="864"/>
      <c r="DT116" s="864"/>
      <c r="DU116" s="865"/>
      <c r="DV116" s="911" t="s">
        <v>127</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2527196</v>
      </c>
      <c r="AB117" s="996"/>
      <c r="AC117" s="996"/>
      <c r="AD117" s="996"/>
      <c r="AE117" s="997"/>
      <c r="AF117" s="998">
        <v>2525156</v>
      </c>
      <c r="AG117" s="996"/>
      <c r="AH117" s="996"/>
      <c r="AI117" s="996"/>
      <c r="AJ117" s="997"/>
      <c r="AK117" s="998">
        <v>2587144</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127</v>
      </c>
      <c r="CB117" s="901"/>
      <c r="CC117" s="901"/>
      <c r="CD117" s="901"/>
      <c r="CE117" s="901"/>
      <c r="CF117" s="962" t="s">
        <v>420</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x14ac:dyDescent="0.15">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309</v>
      </c>
      <c r="AL118" s="989"/>
      <c r="AM118" s="989"/>
      <c r="AN118" s="989"/>
      <c r="AO118" s="990"/>
      <c r="AP118" s="992" t="s">
        <v>441</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420</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127</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x14ac:dyDescent="0.15">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450</v>
      </c>
      <c r="AB119" s="982"/>
      <c r="AC119" s="982"/>
      <c r="AD119" s="982"/>
      <c r="AE119" s="983"/>
      <c r="AF119" s="984" t="s">
        <v>127</v>
      </c>
      <c r="AG119" s="982"/>
      <c r="AH119" s="982"/>
      <c r="AI119" s="982"/>
      <c r="AJ119" s="983"/>
      <c r="AK119" s="984" t="s">
        <v>450</v>
      </c>
      <c r="AL119" s="982"/>
      <c r="AM119" s="982"/>
      <c r="AN119" s="982"/>
      <c r="AO119" s="983"/>
      <c r="AP119" s="985" t="s">
        <v>127</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473</v>
      </c>
      <c r="BP119" s="965"/>
      <c r="BQ119" s="969">
        <v>28112538</v>
      </c>
      <c r="BR119" s="932"/>
      <c r="BS119" s="932"/>
      <c r="BT119" s="932"/>
      <c r="BU119" s="932"/>
      <c r="BV119" s="932">
        <v>26574325</v>
      </c>
      <c r="BW119" s="932"/>
      <c r="BX119" s="932"/>
      <c r="BY119" s="932"/>
      <c r="BZ119" s="932"/>
      <c r="CA119" s="932">
        <v>25635482</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127</v>
      </c>
      <c r="DH119" s="847"/>
      <c r="DI119" s="847"/>
      <c r="DJ119" s="847"/>
      <c r="DK119" s="848"/>
      <c r="DL119" s="849" t="s">
        <v>127</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x14ac:dyDescent="0.15">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127</v>
      </c>
      <c r="AL120" s="864"/>
      <c r="AM120" s="864"/>
      <c r="AN120" s="864"/>
      <c r="AO120" s="865"/>
      <c r="AP120" s="911" t="s">
        <v>127</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3735939</v>
      </c>
      <c r="BR120" s="929"/>
      <c r="BS120" s="929"/>
      <c r="BT120" s="929"/>
      <c r="BU120" s="929"/>
      <c r="BV120" s="929">
        <v>3621721</v>
      </c>
      <c r="BW120" s="929"/>
      <c r="BX120" s="929"/>
      <c r="BY120" s="929"/>
      <c r="BZ120" s="929"/>
      <c r="CA120" s="929">
        <v>3374745</v>
      </c>
      <c r="CB120" s="929"/>
      <c r="CC120" s="929"/>
      <c r="CD120" s="929"/>
      <c r="CE120" s="929"/>
      <c r="CF120" s="953">
        <v>39.200000000000003</v>
      </c>
      <c r="CG120" s="954"/>
      <c r="CH120" s="954"/>
      <c r="CI120" s="954"/>
      <c r="CJ120" s="954"/>
      <c r="CK120" s="955" t="s">
        <v>477</v>
      </c>
      <c r="CL120" s="939"/>
      <c r="CM120" s="939"/>
      <c r="CN120" s="939"/>
      <c r="CO120" s="940"/>
      <c r="CP120" s="959" t="s">
        <v>412</v>
      </c>
      <c r="CQ120" s="960"/>
      <c r="CR120" s="960"/>
      <c r="CS120" s="960"/>
      <c r="CT120" s="960"/>
      <c r="CU120" s="960"/>
      <c r="CV120" s="960"/>
      <c r="CW120" s="960"/>
      <c r="CX120" s="960"/>
      <c r="CY120" s="960"/>
      <c r="CZ120" s="960"/>
      <c r="DA120" s="960"/>
      <c r="DB120" s="960"/>
      <c r="DC120" s="960"/>
      <c r="DD120" s="960"/>
      <c r="DE120" s="960"/>
      <c r="DF120" s="961"/>
      <c r="DG120" s="948">
        <v>6495309</v>
      </c>
      <c r="DH120" s="929"/>
      <c r="DI120" s="929"/>
      <c r="DJ120" s="929"/>
      <c r="DK120" s="929"/>
      <c r="DL120" s="929">
        <v>5934806</v>
      </c>
      <c r="DM120" s="929"/>
      <c r="DN120" s="929"/>
      <c r="DO120" s="929"/>
      <c r="DP120" s="929"/>
      <c r="DQ120" s="929">
        <v>5806777</v>
      </c>
      <c r="DR120" s="929"/>
      <c r="DS120" s="929"/>
      <c r="DT120" s="929"/>
      <c r="DU120" s="929"/>
      <c r="DV120" s="930">
        <v>67.5</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450</v>
      </c>
      <c r="AL121" s="864"/>
      <c r="AM121" s="864"/>
      <c r="AN121" s="864"/>
      <c r="AO121" s="865"/>
      <c r="AP121" s="911" t="s">
        <v>127</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964116</v>
      </c>
      <c r="BR121" s="901"/>
      <c r="BS121" s="901"/>
      <c r="BT121" s="901"/>
      <c r="BU121" s="901"/>
      <c r="BV121" s="901">
        <v>963208</v>
      </c>
      <c r="BW121" s="901"/>
      <c r="BX121" s="901"/>
      <c r="BY121" s="901"/>
      <c r="BZ121" s="901"/>
      <c r="CA121" s="901">
        <v>904465</v>
      </c>
      <c r="CB121" s="901"/>
      <c r="CC121" s="901"/>
      <c r="CD121" s="901"/>
      <c r="CE121" s="901"/>
      <c r="CF121" s="962">
        <v>10.5</v>
      </c>
      <c r="CG121" s="963"/>
      <c r="CH121" s="963"/>
      <c r="CI121" s="963"/>
      <c r="CJ121" s="963"/>
      <c r="CK121" s="956"/>
      <c r="CL121" s="942"/>
      <c r="CM121" s="942"/>
      <c r="CN121" s="942"/>
      <c r="CO121" s="943"/>
      <c r="CP121" s="922" t="s">
        <v>415</v>
      </c>
      <c r="CQ121" s="923"/>
      <c r="CR121" s="923"/>
      <c r="CS121" s="923"/>
      <c r="CT121" s="923"/>
      <c r="CU121" s="923"/>
      <c r="CV121" s="923"/>
      <c r="CW121" s="923"/>
      <c r="CX121" s="923"/>
      <c r="CY121" s="923"/>
      <c r="CZ121" s="923"/>
      <c r="DA121" s="923"/>
      <c r="DB121" s="923"/>
      <c r="DC121" s="923"/>
      <c r="DD121" s="923"/>
      <c r="DE121" s="923"/>
      <c r="DF121" s="924"/>
      <c r="DG121" s="900">
        <v>2288557</v>
      </c>
      <c r="DH121" s="901"/>
      <c r="DI121" s="901"/>
      <c r="DJ121" s="901"/>
      <c r="DK121" s="901"/>
      <c r="DL121" s="901">
        <v>1782023</v>
      </c>
      <c r="DM121" s="901"/>
      <c r="DN121" s="901"/>
      <c r="DO121" s="901"/>
      <c r="DP121" s="901"/>
      <c r="DQ121" s="901">
        <v>1469012</v>
      </c>
      <c r="DR121" s="901"/>
      <c r="DS121" s="901"/>
      <c r="DT121" s="901"/>
      <c r="DU121" s="901"/>
      <c r="DV121" s="878">
        <v>17.100000000000001</v>
      </c>
      <c r="DW121" s="878"/>
      <c r="DX121" s="878"/>
      <c r="DY121" s="878"/>
      <c r="DZ121" s="879"/>
    </row>
    <row r="122" spans="1:130" s="248" customFormat="1" ht="26.25" customHeight="1" x14ac:dyDescent="0.15">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127</v>
      </c>
      <c r="AG122" s="864"/>
      <c r="AH122" s="864"/>
      <c r="AI122" s="864"/>
      <c r="AJ122" s="865"/>
      <c r="AK122" s="866" t="s">
        <v>127</v>
      </c>
      <c r="AL122" s="864"/>
      <c r="AM122" s="864"/>
      <c r="AN122" s="864"/>
      <c r="AO122" s="865"/>
      <c r="AP122" s="911" t="s">
        <v>127</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18773240</v>
      </c>
      <c r="BR122" s="932"/>
      <c r="BS122" s="932"/>
      <c r="BT122" s="932"/>
      <c r="BU122" s="932"/>
      <c r="BV122" s="932">
        <v>17940372</v>
      </c>
      <c r="BW122" s="932"/>
      <c r="BX122" s="932"/>
      <c r="BY122" s="932"/>
      <c r="BZ122" s="932"/>
      <c r="CA122" s="932">
        <v>17164905</v>
      </c>
      <c r="CB122" s="932"/>
      <c r="CC122" s="932"/>
      <c r="CD122" s="932"/>
      <c r="CE122" s="932"/>
      <c r="CF122" s="933">
        <v>199.4</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v>471425</v>
      </c>
      <c r="DH122" s="901"/>
      <c r="DI122" s="901"/>
      <c r="DJ122" s="901"/>
      <c r="DK122" s="901"/>
      <c r="DL122" s="901">
        <v>487854</v>
      </c>
      <c r="DM122" s="901"/>
      <c r="DN122" s="901"/>
      <c r="DO122" s="901"/>
      <c r="DP122" s="901"/>
      <c r="DQ122" s="901">
        <v>409218</v>
      </c>
      <c r="DR122" s="901"/>
      <c r="DS122" s="901"/>
      <c r="DT122" s="901"/>
      <c r="DU122" s="901"/>
      <c r="DV122" s="878">
        <v>4.8</v>
      </c>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127</v>
      </c>
      <c r="AG123" s="864"/>
      <c r="AH123" s="864"/>
      <c r="AI123" s="864"/>
      <c r="AJ123" s="865"/>
      <c r="AK123" s="866" t="s">
        <v>127</v>
      </c>
      <c r="AL123" s="864"/>
      <c r="AM123" s="864"/>
      <c r="AN123" s="864"/>
      <c r="AO123" s="865"/>
      <c r="AP123" s="911" t="s">
        <v>127</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482</v>
      </c>
      <c r="BP123" s="965"/>
      <c r="BQ123" s="919">
        <v>23473295</v>
      </c>
      <c r="BR123" s="920"/>
      <c r="BS123" s="920"/>
      <c r="BT123" s="920"/>
      <c r="BU123" s="920"/>
      <c r="BV123" s="920">
        <v>22525301</v>
      </c>
      <c r="BW123" s="920"/>
      <c r="BX123" s="920"/>
      <c r="BY123" s="920"/>
      <c r="BZ123" s="920"/>
      <c r="CA123" s="920">
        <v>21444115</v>
      </c>
      <c r="CB123" s="920"/>
      <c r="CC123" s="920"/>
      <c r="CD123" s="920"/>
      <c r="CE123" s="920"/>
      <c r="CF123" s="830"/>
      <c r="CG123" s="831"/>
      <c r="CH123" s="831"/>
      <c r="CI123" s="831"/>
      <c r="CJ123" s="921"/>
      <c r="CK123" s="956"/>
      <c r="CL123" s="942"/>
      <c r="CM123" s="942"/>
      <c r="CN123" s="942"/>
      <c r="CO123" s="943"/>
      <c r="CP123" s="922" t="s">
        <v>483</v>
      </c>
      <c r="CQ123" s="923"/>
      <c r="CR123" s="923"/>
      <c r="CS123" s="923"/>
      <c r="CT123" s="923"/>
      <c r="CU123" s="923"/>
      <c r="CV123" s="923"/>
      <c r="CW123" s="923"/>
      <c r="CX123" s="923"/>
      <c r="CY123" s="923"/>
      <c r="CZ123" s="923"/>
      <c r="DA123" s="923"/>
      <c r="DB123" s="923"/>
      <c r="DC123" s="923"/>
      <c r="DD123" s="923"/>
      <c r="DE123" s="923"/>
      <c r="DF123" s="924"/>
      <c r="DG123" s="863">
        <v>506312</v>
      </c>
      <c r="DH123" s="864"/>
      <c r="DI123" s="864"/>
      <c r="DJ123" s="864"/>
      <c r="DK123" s="865"/>
      <c r="DL123" s="866">
        <v>441826</v>
      </c>
      <c r="DM123" s="864"/>
      <c r="DN123" s="864"/>
      <c r="DO123" s="864"/>
      <c r="DP123" s="865"/>
      <c r="DQ123" s="866">
        <v>397795</v>
      </c>
      <c r="DR123" s="864"/>
      <c r="DS123" s="864"/>
      <c r="DT123" s="864"/>
      <c r="DU123" s="865"/>
      <c r="DV123" s="911">
        <v>4.5999999999999996</v>
      </c>
      <c r="DW123" s="912"/>
      <c r="DX123" s="912"/>
      <c r="DY123" s="912"/>
      <c r="DZ123" s="913"/>
    </row>
    <row r="124" spans="1:130" s="248" customFormat="1" ht="26.25" customHeight="1" thickBot="1" x14ac:dyDescent="0.2">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127</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56</v>
      </c>
      <c r="BR124" s="918"/>
      <c r="BS124" s="918"/>
      <c r="BT124" s="918"/>
      <c r="BU124" s="918"/>
      <c r="BV124" s="918">
        <v>48.8</v>
      </c>
      <c r="BW124" s="918"/>
      <c r="BX124" s="918"/>
      <c r="BY124" s="918"/>
      <c r="BZ124" s="918"/>
      <c r="CA124" s="918">
        <v>48.6</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v>21928</v>
      </c>
      <c r="DH124" s="847"/>
      <c r="DI124" s="847"/>
      <c r="DJ124" s="847"/>
      <c r="DK124" s="848"/>
      <c r="DL124" s="849">
        <v>19597</v>
      </c>
      <c r="DM124" s="847"/>
      <c r="DN124" s="847"/>
      <c r="DO124" s="847"/>
      <c r="DP124" s="848"/>
      <c r="DQ124" s="849">
        <v>21505</v>
      </c>
      <c r="DR124" s="847"/>
      <c r="DS124" s="847"/>
      <c r="DT124" s="847"/>
      <c r="DU124" s="848"/>
      <c r="DV124" s="935">
        <v>0.2</v>
      </c>
      <c r="DW124" s="936"/>
      <c r="DX124" s="936"/>
      <c r="DY124" s="936"/>
      <c r="DZ124" s="937"/>
    </row>
    <row r="125" spans="1:130" s="248" customFormat="1" ht="26.25" customHeight="1" x14ac:dyDescent="0.15">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450</v>
      </c>
      <c r="AG125" s="864"/>
      <c r="AH125" s="864"/>
      <c r="AI125" s="864"/>
      <c r="AJ125" s="865"/>
      <c r="AK125" s="866" t="s">
        <v>127</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450</v>
      </c>
      <c r="DW125" s="930"/>
      <c r="DX125" s="930"/>
      <c r="DY125" s="930"/>
      <c r="DZ125" s="931"/>
    </row>
    <row r="126" spans="1:130" s="248" customFormat="1" ht="26.25" customHeight="1" thickBot="1" x14ac:dyDescent="0.2">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127</v>
      </c>
      <c r="AG126" s="864"/>
      <c r="AH126" s="864"/>
      <c r="AI126" s="864"/>
      <c r="AJ126" s="865"/>
      <c r="AK126" s="866" t="s">
        <v>127</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450</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127</v>
      </c>
      <c r="AB127" s="864"/>
      <c r="AC127" s="864"/>
      <c r="AD127" s="864"/>
      <c r="AE127" s="865"/>
      <c r="AF127" s="866" t="s">
        <v>127</v>
      </c>
      <c r="AG127" s="864"/>
      <c r="AH127" s="864"/>
      <c r="AI127" s="864"/>
      <c r="AJ127" s="865"/>
      <c r="AK127" s="866" t="s">
        <v>127</v>
      </c>
      <c r="AL127" s="864"/>
      <c r="AM127" s="864"/>
      <c r="AN127" s="864"/>
      <c r="AO127" s="865"/>
      <c r="AP127" s="911" t="s">
        <v>127</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450</v>
      </c>
      <c r="DR127" s="901"/>
      <c r="DS127" s="901"/>
      <c r="DT127" s="901"/>
      <c r="DU127" s="901"/>
      <c r="DV127" s="878" t="s">
        <v>127</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81699</v>
      </c>
      <c r="AB128" s="885"/>
      <c r="AC128" s="885"/>
      <c r="AD128" s="885"/>
      <c r="AE128" s="886"/>
      <c r="AF128" s="887">
        <v>82150</v>
      </c>
      <c r="AG128" s="885"/>
      <c r="AH128" s="885"/>
      <c r="AI128" s="885"/>
      <c r="AJ128" s="886"/>
      <c r="AK128" s="887">
        <v>79801</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127</v>
      </c>
      <c r="BG128" s="871"/>
      <c r="BH128" s="871"/>
      <c r="BI128" s="871"/>
      <c r="BJ128" s="871"/>
      <c r="BK128" s="871"/>
      <c r="BL128" s="894"/>
      <c r="BM128" s="870">
        <v>13.27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127</v>
      </c>
      <c r="DH128" s="875"/>
      <c r="DI128" s="875"/>
      <c r="DJ128" s="875"/>
      <c r="DK128" s="875"/>
      <c r="DL128" s="875" t="s">
        <v>127</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10132693</v>
      </c>
      <c r="AB129" s="864"/>
      <c r="AC129" s="864"/>
      <c r="AD129" s="864"/>
      <c r="AE129" s="865"/>
      <c r="AF129" s="866">
        <v>10126191</v>
      </c>
      <c r="AG129" s="864"/>
      <c r="AH129" s="864"/>
      <c r="AI129" s="864"/>
      <c r="AJ129" s="865"/>
      <c r="AK129" s="866">
        <v>10371442</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127</v>
      </c>
      <c r="BG129" s="854"/>
      <c r="BH129" s="854"/>
      <c r="BI129" s="854"/>
      <c r="BJ129" s="854"/>
      <c r="BK129" s="854"/>
      <c r="BL129" s="855"/>
      <c r="BM129" s="853">
        <v>18.27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1853646</v>
      </c>
      <c r="AB130" s="864"/>
      <c r="AC130" s="864"/>
      <c r="AD130" s="864"/>
      <c r="AE130" s="865"/>
      <c r="AF130" s="866">
        <v>1836982</v>
      </c>
      <c r="AG130" s="864"/>
      <c r="AH130" s="864"/>
      <c r="AI130" s="864"/>
      <c r="AJ130" s="865"/>
      <c r="AK130" s="866">
        <v>1762663</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7.7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8279047</v>
      </c>
      <c r="AB131" s="847"/>
      <c r="AC131" s="847"/>
      <c r="AD131" s="847"/>
      <c r="AE131" s="848"/>
      <c r="AF131" s="849">
        <v>8289209</v>
      </c>
      <c r="AG131" s="847"/>
      <c r="AH131" s="847"/>
      <c r="AI131" s="847"/>
      <c r="AJ131" s="848"/>
      <c r="AK131" s="849">
        <v>8608779</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48.6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7.1487817380000003</v>
      </c>
      <c r="AB132" s="827"/>
      <c r="AC132" s="827"/>
      <c r="AD132" s="827"/>
      <c r="AE132" s="828"/>
      <c r="AF132" s="829">
        <v>7.3109991560000003</v>
      </c>
      <c r="AG132" s="827"/>
      <c r="AH132" s="827"/>
      <c r="AI132" s="827"/>
      <c r="AJ132" s="828"/>
      <c r="AK132" s="829">
        <v>8.6502394819999999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7.3</v>
      </c>
      <c r="AB133" s="806"/>
      <c r="AC133" s="806"/>
      <c r="AD133" s="806"/>
      <c r="AE133" s="807"/>
      <c r="AF133" s="805">
        <v>7.1</v>
      </c>
      <c r="AG133" s="806"/>
      <c r="AH133" s="806"/>
      <c r="AI133" s="806"/>
      <c r="AJ133" s="807"/>
      <c r="AK133" s="805">
        <v>7.7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nNcxpT1GWF47cdBV7Q18JHVkv9OV1o4pP8PE607uanJAZtMRdP2rUzwY6S8F8Gh+Bk7RMW/o6Xb8FrlVNdvFQ==" saltValue="/+unvK6tu6tmrjj1yAA5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N8qcWMnJ/D9Y2aR71Ro4EvQFi4nb70v/wCl+MzKRUA1Lxy5wKU+UMTswcOBKQgBxinYNDb8c39RgTxgqzx7VQ==" saltValue="nnoq1lPwZ1WqbS5XnmcZ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C+ni4voQc9D9ydItxhOhlwc5YiuNmjmdRmYBkI6M9HNar7pWj3bbKXYlUwFJ2K/Z8wb34p6H/xgITNQhsDOMw==" saltValue="jK+hC62ThejSvQEqdF+wB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3094082</v>
      </c>
      <c r="AP9" s="314">
        <v>115141</v>
      </c>
      <c r="AQ9" s="315">
        <v>100177</v>
      </c>
      <c r="AR9" s="316">
        <v>14.9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419401</v>
      </c>
      <c r="AP10" s="317">
        <v>15607</v>
      </c>
      <c r="AQ10" s="318">
        <v>9943</v>
      </c>
      <c r="AR10" s="319">
        <v>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v>87222</v>
      </c>
      <c r="AP11" s="317">
        <v>3246</v>
      </c>
      <c r="AQ11" s="318">
        <v>1487</v>
      </c>
      <c r="AR11" s="319">
        <v>118.3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521</v>
      </c>
      <c r="AP12" s="317" t="s">
        <v>521</v>
      </c>
      <c r="AQ12" s="318">
        <v>23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30824</v>
      </c>
      <c r="AP13" s="317">
        <v>1147</v>
      </c>
      <c r="AQ13" s="318">
        <v>4025</v>
      </c>
      <c r="AR13" s="319">
        <v>-71.5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38088</v>
      </c>
      <c r="AP14" s="317">
        <v>1417</v>
      </c>
      <c r="AQ14" s="318">
        <v>2366</v>
      </c>
      <c r="AR14" s="319">
        <v>-40.1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-115108</v>
      </c>
      <c r="AP15" s="317">
        <v>-4284</v>
      </c>
      <c r="AQ15" s="318">
        <v>-7732</v>
      </c>
      <c r="AR15" s="319">
        <v>-44.6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3554509</v>
      </c>
      <c r="AP16" s="317">
        <v>132276</v>
      </c>
      <c r="AQ16" s="318">
        <v>110288</v>
      </c>
      <c r="AR16" s="319">
        <v>19.899999999999999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11.31</v>
      </c>
      <c r="AP21" s="331">
        <v>10.26</v>
      </c>
      <c r="AQ21" s="332">
        <v>1.05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96.7</v>
      </c>
      <c r="AP22" s="336">
        <v>97.6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1406307</v>
      </c>
      <c r="AP32" s="345">
        <v>52334</v>
      </c>
      <c r="AQ32" s="346">
        <v>68741</v>
      </c>
      <c r="AR32" s="347">
        <v>-23.9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521</v>
      </c>
      <c r="AP34" s="345" t="s">
        <v>521</v>
      </c>
      <c r="AQ34" s="346">
        <v>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1138676</v>
      </c>
      <c r="AP35" s="345">
        <v>42374</v>
      </c>
      <c r="AQ35" s="346">
        <v>17075</v>
      </c>
      <c r="AR35" s="347">
        <v>148.19999999999999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42106</v>
      </c>
      <c r="AP36" s="345">
        <v>1567</v>
      </c>
      <c r="AQ36" s="346">
        <v>2445</v>
      </c>
      <c r="AR36" s="347">
        <v>-35.9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t="s">
        <v>521</v>
      </c>
      <c r="AP37" s="345" t="s">
        <v>521</v>
      </c>
      <c r="AQ37" s="346">
        <v>621</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v>55</v>
      </c>
      <c r="AP38" s="348">
        <v>2</v>
      </c>
      <c r="AQ38" s="349">
        <v>4</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-79801</v>
      </c>
      <c r="AP39" s="345">
        <v>-2970</v>
      </c>
      <c r="AQ39" s="346">
        <v>-4161</v>
      </c>
      <c r="AR39" s="347">
        <v>-28.6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-1762663</v>
      </c>
      <c r="AP40" s="345">
        <v>-65595</v>
      </c>
      <c r="AQ40" s="346">
        <v>-59663</v>
      </c>
      <c r="AR40" s="347">
        <v>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744680</v>
      </c>
      <c r="AP41" s="345">
        <v>27712</v>
      </c>
      <c r="AQ41" s="346">
        <v>25063</v>
      </c>
      <c r="AR41" s="347">
        <v>10.6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2303097</v>
      </c>
      <c r="AN51" s="367">
        <v>80879</v>
      </c>
      <c r="AO51" s="368">
        <v>47.6</v>
      </c>
      <c r="AP51" s="369">
        <v>83280</v>
      </c>
      <c r="AQ51" s="370">
        <v>-2.5</v>
      </c>
      <c r="AR51" s="371">
        <v>50.1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2047085</v>
      </c>
      <c r="AN52" s="375">
        <v>71888</v>
      </c>
      <c r="AO52" s="376">
        <v>99.7</v>
      </c>
      <c r="AP52" s="377">
        <v>43123</v>
      </c>
      <c r="AQ52" s="378">
        <v>-2.8</v>
      </c>
      <c r="AR52" s="379">
        <v>102.5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1671260</v>
      </c>
      <c r="AN53" s="367">
        <v>59588</v>
      </c>
      <c r="AO53" s="368">
        <v>-26.3</v>
      </c>
      <c r="AP53" s="369">
        <v>88968</v>
      </c>
      <c r="AQ53" s="370">
        <v>6.8</v>
      </c>
      <c r="AR53" s="371">
        <v>-33.1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1264296</v>
      </c>
      <c r="AN54" s="375">
        <v>45078</v>
      </c>
      <c r="AO54" s="376">
        <v>-37.299999999999997</v>
      </c>
      <c r="AP54" s="377">
        <v>45482</v>
      </c>
      <c r="AQ54" s="378">
        <v>5.5</v>
      </c>
      <c r="AR54" s="379">
        <v>-42.8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1235315</v>
      </c>
      <c r="AN55" s="367">
        <v>44641</v>
      </c>
      <c r="AO55" s="368">
        <v>-25.1</v>
      </c>
      <c r="AP55" s="369">
        <v>85173</v>
      </c>
      <c r="AQ55" s="370">
        <v>-4.3</v>
      </c>
      <c r="AR55" s="371">
        <v>-20.8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617146</v>
      </c>
      <c r="AN56" s="375">
        <v>22302</v>
      </c>
      <c r="AO56" s="376">
        <v>-50.5</v>
      </c>
      <c r="AP56" s="377">
        <v>43913</v>
      </c>
      <c r="AQ56" s="378">
        <v>-3.4</v>
      </c>
      <c r="AR56" s="379">
        <v>-47.1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2325766</v>
      </c>
      <c r="AN57" s="367">
        <v>85352</v>
      </c>
      <c r="AO57" s="368">
        <v>91.2</v>
      </c>
      <c r="AP57" s="369">
        <v>94081</v>
      </c>
      <c r="AQ57" s="370">
        <v>10.5</v>
      </c>
      <c r="AR57" s="371">
        <v>80.7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1271858</v>
      </c>
      <c r="AN58" s="375">
        <v>46675</v>
      </c>
      <c r="AO58" s="376">
        <v>109.3</v>
      </c>
      <c r="AP58" s="377">
        <v>48949</v>
      </c>
      <c r="AQ58" s="378">
        <v>11.5</v>
      </c>
      <c r="AR58" s="379">
        <v>97.8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1238292</v>
      </c>
      <c r="AN59" s="367">
        <v>46081</v>
      </c>
      <c r="AO59" s="368">
        <v>-46</v>
      </c>
      <c r="AP59" s="369">
        <v>92632</v>
      </c>
      <c r="AQ59" s="370">
        <v>-1.5</v>
      </c>
      <c r="AR59" s="371">
        <v>-44.5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731198</v>
      </c>
      <c r="AN60" s="375">
        <v>27210</v>
      </c>
      <c r="AO60" s="376">
        <v>-41.7</v>
      </c>
      <c r="AP60" s="377">
        <v>47978</v>
      </c>
      <c r="AQ60" s="378">
        <v>-2</v>
      </c>
      <c r="AR60" s="379">
        <v>-39.700000000000003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1754746</v>
      </c>
      <c r="AN61" s="382">
        <v>63308</v>
      </c>
      <c r="AO61" s="383">
        <v>8.3000000000000007</v>
      </c>
      <c r="AP61" s="384">
        <v>88827</v>
      </c>
      <c r="AQ61" s="385">
        <v>1.8</v>
      </c>
      <c r="AR61" s="371">
        <v>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1186317</v>
      </c>
      <c r="AN62" s="375">
        <v>42631</v>
      </c>
      <c r="AO62" s="376">
        <v>15.9</v>
      </c>
      <c r="AP62" s="377">
        <v>45889</v>
      </c>
      <c r="AQ62" s="378">
        <v>1.8</v>
      </c>
      <c r="AR62" s="379">
        <v>14.1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RcNEY55qjVt3nGjGRpHmgt+f7W0cD+9qu3jhL/8PPjlYto2S4NGqUW3EuNrBGXsOPftJGOT+js29Vm39i19KQ==" saltValue="yb/hX3RGFqfcEyAyoshxt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Cxg8GJADWslcs2cSJtcVxjtE5OSkBTF6j6eUF7nXtc2I1xYkZ1UiOGKd/rJjHtfd9H0/TfSFm//pkUtcAx29/w==" saltValue="48Yg1e9YQuud1B1AIItd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0m6dZmI7OHkO45SFnaZ9no32yHUR6qxaL4CA/5JCgzQs1RFUEhp+64uActZqtXy+3F+YQe4clGMkra2Ntdx7wQ==" saltValue="O52upGZGqZQOdyEd89Gy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16</v>
      </c>
      <c r="G47" s="12">
        <v>15.17</v>
      </c>
      <c r="H47" s="12">
        <v>17.34</v>
      </c>
      <c r="I47" s="12">
        <v>19.329999999999998</v>
      </c>
      <c r="J47" s="13">
        <v>17.329999999999998</v>
      </c>
    </row>
    <row r="48" spans="2:10" ht="57.75" customHeight="1" x14ac:dyDescent="0.15">
      <c r="B48" s="14"/>
      <c r="C48" s="1240" t="s">
        <v>4</v>
      </c>
      <c r="D48" s="1240"/>
      <c r="E48" s="1241"/>
      <c r="F48" s="15">
        <v>5.68</v>
      </c>
      <c r="G48" s="16">
        <v>4.43</v>
      </c>
      <c r="H48" s="16">
        <v>6.1</v>
      </c>
      <c r="I48" s="16">
        <v>4.37</v>
      </c>
      <c r="J48" s="17">
        <v>6.48</v>
      </c>
    </row>
    <row r="49" spans="2:10" ht="57.75" customHeight="1" thickBot="1" x14ac:dyDescent="0.2">
      <c r="B49" s="18"/>
      <c r="C49" s="1242" t="s">
        <v>5</v>
      </c>
      <c r="D49" s="1242"/>
      <c r="E49" s="1243"/>
      <c r="F49" s="19" t="s">
        <v>567</v>
      </c>
      <c r="G49" s="20" t="s">
        <v>568</v>
      </c>
      <c r="H49" s="20">
        <v>3.6</v>
      </c>
      <c r="I49" s="20">
        <v>0.24</v>
      </c>
      <c r="J49" s="21">
        <v>0.67</v>
      </c>
    </row>
    <row r="50" spans="2:10" ht="13.5" customHeight="1" x14ac:dyDescent="0.15"/>
  </sheetData>
  <sheetProtection algorithmName="SHA-512" hashValue="Sp3OIQkILGzGWnpQO4VjsNSx+cEpUwvbDhJv9BsGRV9vKc5RJleB69utFbxrkuNaPLucx7PCtWFSEinMbX1NXg==" saltValue="0eP/847FUiwdFN5KMTEK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2022-03-11T01:06:38Z</cp:lastPrinted>
  <dcterms:created xsi:type="dcterms:W3CDTF">2022-02-02T05:02:46Z</dcterms:created>
  <dcterms:modified xsi:type="dcterms:W3CDTF">2022-09-28T10:01:47Z</dcterms:modified>
  <cp:category/>
</cp:coreProperties>
</file>