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5F25C448-D6D9-414E-8507-D4D4F9ECB38E}"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CW102" i="12" l="1"/>
  <c r="DB102" i="12"/>
  <c r="DG102" i="12"/>
  <c r="DL102" i="12"/>
  <c r="DQ102" i="12"/>
  <c r="CR102"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BE36" i="10"/>
  <c r="BE35" i="10"/>
  <c r="C34" i="10"/>
  <c r="C35" i="10" s="1"/>
  <c r="C36" i="10" s="1"/>
  <c r="C37"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8" i="10" l="1"/>
  <c r="U34" i="10" s="1"/>
  <c r="U35" i="10" s="1"/>
  <c r="U36" i="10" s="1"/>
  <c r="AM34" i="10" l="1"/>
  <c r="AM35" i="10" s="1"/>
  <c r="AM36" i="10" s="1"/>
  <c r="BE34"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<sst xmlns="http://schemas.openxmlformats.org/spreadsheetml/2006/main" count="1135" uniqueCount="626">
  <si>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</si>
  <si>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</si>
  <si>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</si>
  <si>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</si>
  <si>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</si>
  <si>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</si>
  <si>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</si>
  <si>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</si>
  <si>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</si>
  <si>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</si>
  <si>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</si>
  <si>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</si>
  <si>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</si>
  <si>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</si>
  <si>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</si>
  <si>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</si>
  <si>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</si>
  <si>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</si>
  <si>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</si>
  <si>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</si>
  <si>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</si>
  <si>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</si>
  <si>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</si>
  <si>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</si>
  <si>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</si>
  <si>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</si>
  <si>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</si>
  <si>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</si>
  <si>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</si>
  <si>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</si>
  <si>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</si>
  <si>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</si>
  <si>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</si>
  <si>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</si>
  <si>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</si>
  <si>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</si>
  <si>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</si>
  <si>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</si>
  <si>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</si>
  <si>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</si>
  <si>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</si>
  <si>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</si>
  <si>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</si>
  <si>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</si>
  <si>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</si>
  <si>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</si>
  <si>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</si>
  <si>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</si>
  <si>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</si>
  <si>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</si>
  <si>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</si>
  <si>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</si>
  <si>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</si>
  <si>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</si>
  <si>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</si>
  <si>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</si>
  <si>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</si>
  <si>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</si>
  <si>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</si>
  <si>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</si>
  <si>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</si>
  <si>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</si>
  <si>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</si>
  <si>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</si>
  <si>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</si>
  <si>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</si>
  <si>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</si>
  <si>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</si>
  <si>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</si>
  <si>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</si>
  <si>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</si>
  <si>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</si>
  <si>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</si>
  <si>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</si>
  <si>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</si>
  <si>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</si>
  <si>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</si>
  <si>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</si>
  <si>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</si>
  <si>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</si>
  <si>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</si>
  <si>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</si>
  <si>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</si>
  <si>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</si>
  <si>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</si>
  <si>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</si>
  <si>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</si>
  <si>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</si>
  <si>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</si>
  <si>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</si>
  <si>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</si>
  <si>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</si>
  <si>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</si>
  <si>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</si>
  <si>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</si>
  <si>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</si>
  <si>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</si>
  <si>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</si>
  <si>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小諸市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</si>
  <si>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</si>
  <si>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</si>
  <si>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</si>
  <si>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</si>
  <si>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</si>
  <si>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</si>
  <si>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</si>
  <si>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</si>
  <si>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</si>
  <si>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</si>
  <si>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</si>
  <si>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</si>
  <si>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</si>
  <si>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</si>
  <si>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</si>
  <si>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</si>
  <si>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</si>
  <si>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</si>
  <si>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</si>
  <si>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</si>
  <si>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</si>
  <si>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</si>
  <si>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</si>
  <si>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</si>
  <si>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</si>
  <si>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</si>
  <si>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</si>
  <si>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</si>
  <si>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</si>
  <si>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</si>
  <si>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</si>
  <si>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</si>
  <si>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</si>
  <si>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</si>
  <si>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</si>
  <si>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</si>
  <si>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</si>
  <si>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</si>
  <si>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</si>
  <si>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</si>
  <si>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</si>
  <si>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</si>
  <si>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</si>
  <si>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</si>
  <si>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</si>
  <si>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</si>
  <si>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</si>
  <si>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</si>
  <si>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</si>
  <si>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</si>
  <si>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</si>
  <si>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</si>
  <si>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</si>
  <si>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</si>
  <si>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</si>
  <si>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</si>
  <si>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</si>
  <si>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</si>
  <si>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</si>
  <si>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</si>
  <si>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</si>
  <si>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</si>
  <si>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</si>
  <si>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</si>
  <si>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</si>
  <si>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</si>
  <si>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</si>
  <si>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</si>
  <si>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</si>
  <si>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</si>
  <si>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</si>
  <si>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</si>
  <si>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</si>
  <si>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</si>
  <si>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</si>
  <si>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</si>
  <si>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</si>
  <si>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</si>
  <si>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</si>
  <si>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</si>
  <si>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</si>
  <si>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</si>
  <si>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</si>
  <si>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</si>
  <si>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</si>
  <si>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</si>
  <si>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</si>
  <si>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</si>
  <si>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</si>
  <si>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</si>
  <si>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</si>
  <si>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</si>
  <si>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</si>
  <si>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</si>
  <si>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</si>
  <si>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</si>
  <si>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</si>
  <si>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</si>
  <si>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</si>
  <si>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</si>
  <si>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</si>
  <si>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</si>
  <si>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</si>
  <si>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</si>
  <si>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</si>
  <si>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</si>
  <si>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</si>
  <si>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</si>
  <si>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</si>
  <si>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</si>
  <si>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</si>
  <si>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</si>
  <si>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</si>
  <si>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長野県小諸市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</si>
  <si>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</si>
  <si>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</si>
  <si>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</si>
  <si>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</si>
  <si>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</si>
  <si>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</si>
  <si>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</si>
  <si>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</si>
  <si>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</si>
  <si>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</si>
  <si>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</si>
  <si>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</si>
  <si>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</si>
  <si>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</si>
  <si>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</si>
  <si>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</si>
  <si>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</si>
  <si>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</si>
  <si>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</si>
  <si>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</si>
  <si>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</si>
  <si>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</si>
  <si>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</si>
  <si>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</si>
  <si>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</si>
  <si>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</si>
  <si>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</si>
  <si>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</si>
  <si>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</si>
  <si>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</si>
  <si>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</si>
  <si>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</si>
  <si>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</si>
  <si>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</si>
  <si>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</si>
  <si>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</si>
  <si>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</si>
  <si>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</si>
  <si>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</si>
  <si>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</si>
  <si>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</si>
  <si>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</si>
  <si>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</si>
  <si>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</si>
  <si>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</si>
  <si>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</si>
  <si>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</si>
  <si>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</si>
  <si>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</si>
  <si>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</si>
  <si>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</si>
  <si>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</si>
  <si>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</si>
  <si>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</si>
  <si>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</si>
  <si>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</si>
  <si>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</si>
  <si>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</si>
  <si>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</si>
  <si>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</si>
  <si>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</si>
  <si>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</si>
  <si>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</si>
  <si>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</si>
  <si>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</si>
  <si>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</si>
  <si>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</si>
  <si>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</si>
  <si>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</si>
  <si>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</si>
  <si>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</si>
  <si>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</si>
  <si>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</si>
  <si>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</si>
  <si>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</si>
  <si>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</si>
  <si>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</si>
  <si>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</si>
  <si>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</si>
  <si>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</si>
  <si>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</si>
  <si>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</si>
  <si>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</si>
  <si>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</si>
  <si>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</si>
  <si>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</si>
  <si>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</si>
  <si>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</si>
  <si>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</si>
  <si>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</si>
  <si>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</si>
  <si>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</si>
  <si>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</si>
  <si>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</si>
  <si>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</si>
  <si>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</si>
  <si>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</si>
  <si>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</si>
  <si>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</si>
  <si>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</si>
  <si>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</si>
  <si>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</si>
  <si>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</si>
  <si>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</si>
  <si>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</si>
  <si>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</si>
  <si>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</si>
  <si>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</si>
  <si>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</si>
  <si>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</si>
  <si>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</si>
  <si>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</si>
  <si>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</si>
  <si>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</si>
  <si>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</si>
  <si>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</si>
  <si>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</si>
  <si>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</si>
  <si>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</si>
  <si>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</si>
  <si>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</si>
  <si>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</si>
  <si>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</si>
  <si>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</si>
  <si>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</si>
  <si>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</si>
  <si>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</si>
  <si>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</si>
  <si>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</si>
  <si>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</si>
  <si>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</si>
  <si>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</si>
  <si>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</si>
  <si>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</si>
  <si>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</si>
  <si>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</si>
  <si>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</si>
  <si>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</si>
  <si>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</si>
  <si>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</si>
  <si>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</si>
  <si>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</si>
  <si>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</si>
  <si>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</si>
  <si>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</si>
  <si>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</si>
  <si>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</si>
  <si>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</si>
  <si>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</si>
  <si>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</si>
  <si>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</si>
  <si>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</si>
  <si>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</si>
  <si>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長野県小諸市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</si>
  <si>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</si>
  <si>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</si>
  <si>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</si>
  <si>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</si>
  <si>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</si>
  <si>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</si>
  <si>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</si>
  <si>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</si>
  <si>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</si>
  <si>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</si>
  <si>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</si>
  <si>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</si>
  <si>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</si>
  <si>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</si>
  <si>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</si>
  <si>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</si>
  <si>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</si>
  <si>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</si>
  <si>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</si>
  <si>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</si>
  <si>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小諸市等公平委員会特別会計</t>
    <phoneticPr fontId="5"/>
  </si>
  <si>
    <t>-</t>
    <phoneticPr fontId="5"/>
  </si>
  <si>
    <t>小諸市奨学資金特別会計</t>
    <phoneticPr fontId="5"/>
  </si>
  <si>
    <t>-</t>
    <phoneticPr fontId="5"/>
  </si>
  <si>
    <t>小諸市住宅新築資金等貸付事業特別会計</t>
    <phoneticPr fontId="5"/>
  </si>
  <si>
    <t>小諸市野生鳥獣商品化施設運営事業特別会計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</si>
  <si>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</si>
  <si>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</si>
  <si>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</si>
  <si>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</si>
  <si>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</si>
  <si>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</si>
  <si>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</si>
  <si>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</si>
  <si>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</si>
  <si>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</si>
  <si>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</si>
  <si>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</si>
  <si>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</si>
  <si>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</si>
  <si>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小諸市国民健康保険事業特別会計</t>
    <phoneticPr fontId="5"/>
  </si>
  <si>
    <t>小諸市後期高齢者医療特別会計</t>
    <phoneticPr fontId="5"/>
  </si>
  <si>
    <t>小諸市介護保険事業特別会計</t>
    <phoneticPr fontId="5"/>
  </si>
  <si>
    <t>小諸市水道事業会計</t>
    <phoneticPr fontId="5"/>
  </si>
  <si>
    <t>法適用企業</t>
    <phoneticPr fontId="5"/>
  </si>
  <si>
    <t>小諸市公共下水道事業会計</t>
    <phoneticPr fontId="5"/>
  </si>
  <si>
    <t>小諸市農業集落排水事業会計</t>
    <phoneticPr fontId="5"/>
  </si>
  <si>
    <t>小諸公園事業特別会計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</si>
  <si>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</si>
  <si>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</si>
  <si>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</si>
  <si>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</si>
  <si>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</si>
  <si>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</si>
  <si>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</si>
  <si>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</si>
  <si>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</si>
  <si>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</si>
  <si>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</si>
  <si>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</si>
  <si>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</si>
  <si>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</si>
  <si>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</si>
  <si>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</si>
  <si>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</si>
  <si>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</si>
  <si>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</si>
  <si>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</si>
  <si>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</si>
  <si>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</si>
  <si>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</si>
  <si>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</si>
  <si>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</si>
  <si>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</si>
  <si>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</si>
  <si>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</si>
  <si>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</si>
  <si>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</si>
  <si>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</si>
  <si>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</si>
  <si>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</si>
  <si>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</si>
  <si>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</si>
  <si>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</si>
  <si>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</si>
  <si>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</si>
  <si>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</si>
  <si>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</si>
  <si>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</si>
  <si>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</si>
  <si>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</si>
  <si>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</si>
  <si>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</si>
  <si>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</si>
  <si>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</si>
  <si>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</si>
  <si>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</si>
  <si>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</si>
  <si>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</si>
  <si>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</si>
  <si>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</si>
  <si>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</si>
  <si>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</si>
  <si>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</si>
  <si>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</si>
  <si>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</si>
  <si>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</si>
  <si>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</si>
  <si>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</si>
  <si>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</si>
  <si>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</si>
  <si>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小諸市公共下水道事業会計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</si>
  <si>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</si>
  <si>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</si>
  <si>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小諸市農業集落排水事業会計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</si>
  <si>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</si>
  <si>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小諸市水道事業会計</t>
    <phoneticPr fontId="5"/>
  </si>
  <si>
    <t>(Ｆ)</t>
    <phoneticPr fontId="5"/>
  </si>
  <si>
    <t>小諸公園事業特別会計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</si>
  <si>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</si>
  <si>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</si>
  <si>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</si>
  <si>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</si>
  <si>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</si>
  <si>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</si>
  <si>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</si>
  <si>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</si>
  <si>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</si>
  <si>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</si>
  <si>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</si>
  <si>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</si>
  <si>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</si>
  <si>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</si>
  <si>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</si>
  <si>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</si>
  <si>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</si>
  <si>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</si>
  <si>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</si>
  <si>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</si>
  <si>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</si>
  <si>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</si>
  <si>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</si>
  <si>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</si>
  <si>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</si>
  <si>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</si>
  <si>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</si>
  <si>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</si>
  <si>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</si>
  <si>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</si>
  <si>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</si>
  <si>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</si>
  <si>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</si>
  <si>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</si>
  <si>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</si>
  <si>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</si>
  <si>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</si>
  <si>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</si>
  <si>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</si>
  <si>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</si>
  <si>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</si>
  <si>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</si>
  <si>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</si>
  <si>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</si>
  <si>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</si>
  <si>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</si>
  <si>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</si>
  <si>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</si>
  <si>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</si>
  <si>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</si>
  <si>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</si>
  <si>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</si>
  <si>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</si>
  <si>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</si>
  <si>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</si>
  <si>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</si>
  <si>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</si>
  <si>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</si>
  <si>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</si>
  <si>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</si>
  <si>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</si>
  <si>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</si>
  <si>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</si>
  <si>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</si>
  <si>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</si>
  <si>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</si>
  <si>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</si>
  <si>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</si>
  <si>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</si>
  <si>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</si>
  <si>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</si>
  <si>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</si>
  <si>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</si>
  <si>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</si>
  <si>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</si>
  <si>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</si>
  <si>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</si>
  <si>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</si>
  <si>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</si>
  <si>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</si>
  <si>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</si>
  <si>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</si>
  <si>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</si>
  <si>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</si>
  <si>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1.33</t>
  </si>
  <si>
    <t>▲ 5.15</t>
  </si>
  <si>
    <t>▲ 1.77</t>
  </si>
  <si>
    <t>▲ 2.22</t>
  </si>
  <si>
    <t>小諸市水道事業会計</t>
  </si>
  <si>
    <t>小諸市公共下水道事業会計</t>
  </si>
  <si>
    <t>一般会計</t>
  </si>
  <si>
    <t>小諸市農業集落排水事業会計</t>
  </si>
  <si>
    <t>小諸市介護保険事業特別会計</t>
  </si>
  <si>
    <t>小諸市住宅新築資金等貸付事業特別会計</t>
  </si>
  <si>
    <t>小諸市国民健康保険事業特別会計</t>
  </si>
  <si>
    <t>小諸公園事業特別会計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</si>
  <si>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</si>
  <si>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</si>
  <si>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</si>
  <si>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</si>
  <si>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</si>
  <si>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</si>
  <si>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</si>
  <si>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</si>
  <si>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</si>
  <si>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佐久広域連合（一般会計）</t>
    <rPh sb="0" eb="6">
      <t>サクコウイキレンゴウ</t>
    </rPh>
    <rPh sb="7" eb="11">
      <t>イッパンカイケイ</t>
    </rPh>
    <phoneticPr fontId="2"/>
  </si>
  <si>
    <t>佐久広域連合（消防特別会計）</t>
    <rPh sb="0" eb="6">
      <t>サクコウイキレンゴウ</t>
    </rPh>
    <rPh sb="7" eb="9">
      <t>ショウボウ</t>
    </rPh>
    <rPh sb="9" eb="13">
      <t>トクベツカイケイ</t>
    </rPh>
    <phoneticPr fontId="2"/>
  </si>
  <si>
    <t>佐久広域連合（特別養護老人ホーム特別会計）</t>
    <rPh sb="0" eb="6">
      <t>サクコウイキレンゴウ</t>
    </rPh>
    <rPh sb="7" eb="9">
      <t>トクベツ</t>
    </rPh>
    <rPh sb="9" eb="13">
      <t>ヨウゴロウジン</t>
    </rPh>
    <rPh sb="16" eb="20">
      <t>トクベツカイケイ</t>
    </rPh>
    <phoneticPr fontId="2"/>
  </si>
  <si>
    <t>佐久広域連合（救護施設特別会計）</t>
    <rPh sb="0" eb="6">
      <t>サクコウイキレンゴウ</t>
    </rPh>
    <rPh sb="7" eb="11">
      <t>キュウゴシセツ</t>
    </rPh>
    <rPh sb="11" eb="15">
      <t>トクベツカイケイ</t>
    </rPh>
    <phoneticPr fontId="2"/>
  </si>
  <si>
    <t>佐久広域連合（食肉流通センター特別会計）</t>
    <rPh sb="0" eb="6">
      <t>サクコウイキレンゴウ</t>
    </rPh>
    <rPh sb="7" eb="11">
      <t>ショクニクリュウツウ</t>
    </rPh>
    <rPh sb="15" eb="19">
      <t>トクベツカイケイ</t>
    </rPh>
    <phoneticPr fontId="2"/>
  </si>
  <si>
    <t>浅麓環境施設組合（一般会計）</t>
    <rPh sb="0" eb="4">
      <t>センロクカンキョウ</t>
    </rPh>
    <rPh sb="4" eb="8">
      <t>シセツクミアイ</t>
    </rPh>
    <rPh sb="9" eb="13">
      <t>イッパンカイケイ</t>
    </rPh>
    <phoneticPr fontId="2"/>
  </si>
  <si>
    <t>浅麓水道企業団（水道事業会計）</t>
    <rPh sb="0" eb="4">
      <t>センロクスイドウ</t>
    </rPh>
    <rPh sb="4" eb="7">
      <t>キギョウダン</t>
    </rPh>
    <rPh sb="8" eb="14">
      <t>スイドウジギョウカイケイ</t>
    </rPh>
    <phoneticPr fontId="2"/>
  </si>
  <si>
    <t>長野県市町村自治振興組合（一般会計）</t>
    <rPh sb="0" eb="3">
      <t>ナガノケン</t>
    </rPh>
    <rPh sb="3" eb="8">
      <t>シチョウソンジチ</t>
    </rPh>
    <rPh sb="8" eb="12">
      <t>シンコウクミアイ</t>
    </rPh>
    <rPh sb="13" eb="17">
      <t>イッパンカイケイ</t>
    </rPh>
    <phoneticPr fontId="2"/>
  </si>
  <si>
    <t>長野県後期高齢者医療広域連合（一般会計）</t>
    <rPh sb="0" eb="3">
      <t>ナガノケン</t>
    </rPh>
    <rPh sb="3" eb="8">
      <t>コウキコウレイシャ</t>
    </rPh>
    <rPh sb="8" eb="10">
      <t>イリョウ</t>
    </rPh>
    <rPh sb="10" eb="14">
      <t>コウイキレンゴウ</t>
    </rPh>
    <rPh sb="15" eb="19">
      <t>イッパンカイケイ</t>
    </rPh>
    <phoneticPr fontId="2"/>
  </si>
  <si>
    <t>長野県後期高齢者医療広域連合（事業会計）</t>
    <rPh sb="0" eb="3">
      <t>ナガノケン</t>
    </rPh>
    <rPh sb="3" eb="8">
      <t>コウキコウレイシャ</t>
    </rPh>
    <rPh sb="8" eb="10">
      <t>イリョウ</t>
    </rPh>
    <rPh sb="10" eb="14">
      <t>コウイキレンゴウ</t>
    </rPh>
    <rPh sb="15" eb="19">
      <t>ジギョウカイケイ</t>
    </rPh>
    <phoneticPr fontId="2"/>
  </si>
  <si>
    <t>長野県民交通災害共済組合（一般会計）</t>
    <rPh sb="0" eb="4">
      <t>ナガノケンミン</t>
    </rPh>
    <rPh sb="4" eb="8">
      <t>コウツウサイガイ</t>
    </rPh>
    <rPh sb="8" eb="10">
      <t>キョウサイ</t>
    </rPh>
    <rPh sb="10" eb="12">
      <t>クミアイ</t>
    </rPh>
    <rPh sb="13" eb="17">
      <t>イッパンカイケイ</t>
    </rPh>
    <phoneticPr fontId="2"/>
  </si>
  <si>
    <t>長野県地方税滞納整理機構（一般会計）</t>
    <rPh sb="0" eb="6">
      <t>ナガノケンチホウゼイ</t>
    </rPh>
    <rPh sb="6" eb="12">
      <t>タイノウセイリキコウ</t>
    </rPh>
    <rPh sb="13" eb="17">
      <t>イッパンカイケイ</t>
    </rPh>
    <phoneticPr fontId="2"/>
  </si>
  <si>
    <t>-</t>
    <phoneticPr fontId="2"/>
  </si>
  <si>
    <t>小諸市土地開発公社</t>
    <rPh sb="0" eb="3">
      <t>コモロシ</t>
    </rPh>
    <rPh sb="3" eb="9">
      <t>トチカイハツコウシャ</t>
    </rPh>
    <phoneticPr fontId="2"/>
  </si>
  <si>
    <t>こもろ観光局</t>
    <rPh sb="3" eb="6">
      <t>カンコウキョク</t>
    </rPh>
    <phoneticPr fontId="2"/>
  </si>
  <si>
    <t>水みらい小諸</t>
    <rPh sb="0" eb="1">
      <t>ミズ</t>
    </rPh>
    <rPh sb="4" eb="6">
      <t>コモロ</t>
    </rPh>
    <phoneticPr fontId="2"/>
  </si>
  <si>
    <t>〇</t>
    <phoneticPr fontId="2"/>
  </si>
  <si>
    <t>小諸市地域振興基金</t>
    <rPh sb="0" eb="3">
      <t>コモロシ</t>
    </rPh>
    <rPh sb="3" eb="9">
      <t>チイキシンコウキキン</t>
    </rPh>
    <phoneticPr fontId="5"/>
  </si>
  <si>
    <t>小諸市地域福祉基金</t>
    <rPh sb="0" eb="3">
      <t>コモロシ</t>
    </rPh>
    <rPh sb="3" eb="9">
      <t>チイキフクシキキン</t>
    </rPh>
    <phoneticPr fontId="5"/>
  </si>
  <si>
    <t>学校建設準備基金</t>
    <rPh sb="0" eb="4">
      <t>ガッコウケンセツ</t>
    </rPh>
    <rPh sb="4" eb="8">
      <t>ジュンビキキン</t>
    </rPh>
    <phoneticPr fontId="5"/>
  </si>
  <si>
    <t>小諸市職員退職手当基金</t>
    <rPh sb="0" eb="3">
      <t>コモロシ</t>
    </rPh>
    <rPh sb="3" eb="7">
      <t>ショクインタイショク</t>
    </rPh>
    <rPh sb="7" eb="9">
      <t>テアテ</t>
    </rPh>
    <rPh sb="9" eb="11">
      <t>キキン</t>
    </rPh>
    <phoneticPr fontId="5"/>
  </si>
  <si>
    <t>小諸市大津秀子奨学基金</t>
    <rPh sb="0" eb="3">
      <t>コモロシ</t>
    </rPh>
    <rPh sb="3" eb="7">
      <t>オオツヒデコ</t>
    </rPh>
    <rPh sb="7" eb="11">
      <t>ショウガクキキン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</si>
  <si>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</si>
  <si>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</si>
  <si>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</si>
  <si>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</si>
  <si>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</si>
  <si>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</si>
  <si>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</si>
  <si>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</si>
  <si>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</si>
  <si>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</si>
  <si>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</si>
  <si>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改善傾向にあるが、有形固定資産減価償却率は上昇傾向にある。今後、公共施設等総合管理計画に基づき、老朽化した施設の整備を進める一方、当該施設の整備に係る地方債借入や基金の取崩しの影響により将来負担比率の増加が見込まれるため、歳出全体の徹底的な見直しにより地方債新規発行の増加抑制と基金残高の減少抑制に努める。</t>
    <phoneticPr fontId="5"/>
  </si>
  <si>
    <t>将来負担比率・実質公債費比率ともに改善傾向にあるが、近年の大型普通建設事業の実施に伴う地方債の新規発行額により実質公債費比率の増加ことが見込ま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</si>
</sst>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3315-4F6D-9CA3-CDDEEEA6A2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65516</c:v>
                </c:pt>
                <c:pt idx="1">
                  <c:v>113179</c:v>
                </c:pt>
                <c:pt idx="2">
                  <c:v>56330</c:v>
                </c:pt>
                <c:pt idx="3">
                  <c:v>56591</c:v>
                </c:pt>
                <c:pt idx="4">
                  <c:v>88431</c:v>
                </c:pt>
              </c:numCache>
            </c:numRef>
          </c:val>
          <c:smooth val="0"/>
          <c:extLst>
            <c:ext xmlns:c16="http://schemas.microsoft.com/office/drawing/2014/chart" uri="{C3380CC4-5D6E-409C-BE32-E72D297353CC}">
              <c16:uniqueId val="{00000001-3315-4F6D-9CA3-CDDEEEA6A2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5.78</c:v>
                </c:pt>
                <c:pt idx="1">
                  <c:v>5.28</c:v>
                </c:pt>
                <c:pt idx="2">
                  <c:v>5.51</c:v>
                </c:pt>
                <c:pt idx="3">
                  <c:v>6.48</c:v>
                </c:pt>
                <c:pt idx="4">
                  <c:v>6.97</c:v>
                </c:pt>
              </c:numCache>
            </c:numRef>
          </c:val>
          <c:extLst>
            <c:ext xmlns:c16="http://schemas.microsoft.com/office/drawing/2014/chart" uri="{C3380CC4-5D6E-409C-BE32-E72D297353CC}">
              <c16:uniqueId val="{00000000-0ED2-43E9-8FEE-B847213BE8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26.13</c:v>
                </c:pt>
                <c:pt idx="1">
                  <c:v>24.57</c:v>
                </c:pt>
                <c:pt idx="2">
                  <c:v>24.84</c:v>
                </c:pt>
                <c:pt idx="3">
                  <c:v>23.36</c:v>
                </c:pt>
                <c:pt idx="4">
                  <c:v>26.88</c:v>
                </c:pt>
              </c:numCache>
            </c:numRef>
          </c:val>
          <c:extLst>
            <c:ext xmlns:c16="http://schemas.microsoft.com/office/drawing/2014/chart" uri="{C3380CC4-5D6E-409C-BE32-E72D297353CC}">
              <c16:uniqueId val="{00000001-0ED2-43E9-8FEE-B847213BE8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-1.33</c:v>
                </c:pt>
                <c:pt idx="1">
                  <c:v>-5.15</c:v>
                </c:pt>
                <c:pt idx="2">
                  <c:v>-1.77</c:v>
                </c:pt>
                <c:pt idx="3">
                  <c:v>-2.2200000000000002</c:v>
                </c:pt>
                <c:pt idx="4">
                  <c:v>3.21</c:v>
                </c:pt>
              </c:numCache>
            </c:numRef>
          </c:val>
          <c:smooth val="0"/>
          <c:extLst>
            <c:ext xmlns:c16="http://schemas.microsoft.com/office/drawing/2014/chart" uri="{C3380CC4-5D6E-409C-BE32-E72D297353CC}">
              <c16:uniqueId val="{00000002-0ED2-43E9-8FEE-B847213BE8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1.1499999999999999</c:v>
                </c:pt>
                <c:pt idx="4">
                  <c:v>#N/A</c:v>
                </c:pt>
                <c:pt idx="5">
                  <c:v>0.01</c:v>
                </c:pt>
                <c:pt idx="6">
                  <c:v>#N/A</c:v>
                </c:pt>
                <c:pt idx="7">
                  <c:v>0.01</c:v>
                </c:pt>
                <c:pt idx="8">
                  <c:v>#N/A</c:v>
                </c:pt>
                <c:pt idx="9">
                  <c:v>0.06</c:v>
                </c:pt>
              </c:numCache>
            </c:numRef>
          </c:val>
          <c:extLst>
            <c:ext xmlns:c16="http://schemas.microsoft.com/office/drawing/2014/chart" uri="{C3380CC4-5D6E-409C-BE32-E72D297353CC}">
              <c16:uniqueId val="{00000000-45A5-4751-BD58-8138A0E2E0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A5-4751-BD58-8138A0E2E0DC}"/>
            </c:ext>
          </c:extLst>
        </c:ser>
        <c:ser>
          <c:idx val="2"/>
          <c:order val="2"/>
          <c:tx>
            <c:strRef>
              <c:f>データシート!$A$29</c:f>
              <c:strCache>
                <c:ptCount val="1"/>
                <c:pt idx="0">
                  <c:v>小諸公園事業特別会計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0.26</c:v>
                </c:pt>
                <c:pt idx="4">
                  <c:v>#N/A</c:v>
                </c:pt>
                <c:pt idx="5">
                  <c:v>0.28999999999999998</c:v>
                </c:pt>
                <c:pt idx="6">
                  <c:v>#N/A</c:v>
                </c:pt>
                <c:pt idx="7">
                  <c:v>0.23</c:v>
                </c:pt>
                <c:pt idx="8">
                  <c:v>#N/A</c:v>
                </c:pt>
                <c:pt idx="9">
                  <c:v>0.36</c:v>
                </c:pt>
              </c:numCache>
            </c:numRef>
          </c:val>
          <c:extLst>
            <c:ext xmlns:c16="http://schemas.microsoft.com/office/drawing/2014/chart" uri="{C3380CC4-5D6E-409C-BE32-E72D297353CC}">
              <c16:uniqueId val="{00000002-45A5-4751-BD58-8138A0E2E0DC}"/>
            </c:ext>
          </c:extLst>
        </c:ser>
        <c:ser>
          <c:idx val="3"/>
          <c:order val="3"/>
          <c:tx>
            <c:strRef>
              <c:f>データシート!$A$30</c:f>
              <c:strCache>
                <c:ptCount val="1"/>
                <c:pt idx="0">
                  <c:v>小諸市国民健康保険事業特別会計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1.35</c:v>
                </c:pt>
                <c:pt idx="2">
                  <c:v>#N/A</c:v>
                </c:pt>
                <c:pt idx="3">
                  <c:v>2.33</c:v>
                </c:pt>
                <c:pt idx="4">
                  <c:v>#N/A</c:v>
                </c:pt>
                <c:pt idx="5">
                  <c:v>0.35</c:v>
                </c:pt>
                <c:pt idx="6">
                  <c:v>#N/A</c:v>
                </c:pt>
                <c:pt idx="7">
                  <c:v>0</c:v>
                </c:pt>
                <c:pt idx="8">
                  <c:v>#N/A</c:v>
                </c:pt>
                <c:pt idx="9">
                  <c:v>0.79</c:v>
                </c:pt>
              </c:numCache>
            </c:numRef>
          </c:val>
          <c:extLst>
            <c:ext xmlns:c16="http://schemas.microsoft.com/office/drawing/2014/chart" uri="{C3380CC4-5D6E-409C-BE32-E72D297353CC}">
              <c16:uniqueId val="{00000003-45A5-4751-BD58-8138A0E2E0DC}"/>
            </c:ext>
          </c:extLst>
        </c:ser>
        <c:ser>
          <c:idx val="4"/>
          <c:order val="4"/>
          <c:tx>
            <c:strRef>
              <c:f>データシート!$A$31</c:f>
              <c:strCache>
                <c:ptCount val="1"/>
                <c:pt idx="0">
                  <c:v>小諸市住宅新築資金等貸付事業特別会計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0.61</c:v>
                </c:pt>
                <c:pt idx="2">
                  <c:v>#N/A</c:v>
                </c:pt>
                <c:pt idx="3">
                  <c:v>0.64</c:v>
                </c:pt>
                <c:pt idx="4">
                  <c:v>#N/A</c:v>
                </c:pt>
                <c:pt idx="5">
                  <c:v>0.79</c:v>
                </c:pt>
                <c:pt idx="6">
                  <c:v>#N/A</c:v>
                </c:pt>
                <c:pt idx="7">
                  <c:v>0.88</c:v>
                </c:pt>
                <c:pt idx="8">
                  <c:v>#N/A</c:v>
                </c:pt>
                <c:pt idx="9">
                  <c:v>0.91</c:v>
                </c:pt>
              </c:numCache>
            </c:numRef>
          </c:val>
          <c:extLst>
            <c:ext xmlns:c16="http://schemas.microsoft.com/office/drawing/2014/chart" uri="{C3380CC4-5D6E-409C-BE32-E72D297353CC}">
              <c16:uniqueId val="{00000004-45A5-4751-BD58-8138A0E2E0DC}"/>
            </c:ext>
          </c:extLst>
        </c:ser>
        <c:ser>
          <c:idx val="5"/>
          <c:order val="5"/>
          <c:tx>
            <c:strRef>
              <c:f>データシート!$A$32</c:f>
              <c:strCache>
                <c:ptCount val="1"/>
                <c:pt idx="0">
                  <c:v>小諸市介護保険事業特別会計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2.2999999999999998</c:v>
                </c:pt>
                <c:pt idx="2">
                  <c:v>#N/A</c:v>
                </c:pt>
                <c:pt idx="3">
                  <c:v>2.7</c:v>
                </c:pt>
                <c:pt idx="4">
                  <c:v>#N/A</c:v>
                </c:pt>
                <c:pt idx="5">
                  <c:v>2.2799999999999998</c:v>
                </c:pt>
                <c:pt idx="6">
                  <c:v>#N/A</c:v>
                </c:pt>
                <c:pt idx="7">
                  <c:v>1.23</c:v>
                </c:pt>
                <c:pt idx="8">
                  <c:v>#N/A</c:v>
                </c:pt>
                <c:pt idx="9">
                  <c:v>1.04</c:v>
                </c:pt>
              </c:numCache>
            </c:numRef>
          </c:val>
          <c:extLst>
            <c:ext xmlns:c16="http://schemas.microsoft.com/office/drawing/2014/chart" uri="{C3380CC4-5D6E-409C-BE32-E72D297353CC}">
              <c16:uniqueId val="{00000005-45A5-4751-BD58-8138A0E2E0DC}"/>
            </c:ext>
          </c:extLst>
        </c:ser>
        <c:ser>
          <c:idx val="6"/>
          <c:order val="6"/>
          <c:tx>
            <c:strRef>
              <c:f>データシート!$A$33</c:f>
              <c:strCache>
                <c:ptCount val="1"/>
                <c:pt idx="0">
                  <c:v>小諸市農業集落排水事業会計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1.17</c:v>
                </c:pt>
                <c:pt idx="6">
                  <c:v>#N/A</c:v>
                </c:pt>
                <c:pt idx="7">
                  <c:v>1.37</c:v>
                </c:pt>
                <c:pt idx="8">
                  <c:v>#N/A</c:v>
                </c:pt>
                <c:pt idx="9">
                  <c:v>1.44</c:v>
                </c:pt>
              </c:numCache>
            </c:numRef>
          </c:val>
          <c:extLst>
            <c:ext xmlns:c16="http://schemas.microsoft.com/office/drawing/2014/chart" uri="{C3380CC4-5D6E-409C-BE32-E72D297353CC}">
              <c16:uniqueId val="{00000006-45A5-4751-BD58-8138A0E2E0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5.15</c:v>
                </c:pt>
                <c:pt idx="2">
                  <c:v>#N/A</c:v>
                </c:pt>
                <c:pt idx="3">
                  <c:v>4.62</c:v>
                </c:pt>
                <c:pt idx="4">
                  <c:v>#N/A</c:v>
                </c:pt>
                <c:pt idx="5">
                  <c:v>4.71</c:v>
                </c:pt>
                <c:pt idx="6">
                  <c:v>#N/A</c:v>
                </c:pt>
                <c:pt idx="7">
                  <c:v>5.59</c:v>
                </c:pt>
                <c:pt idx="8">
                  <c:v>#N/A</c:v>
                </c:pt>
                <c:pt idx="9">
                  <c:v>6</c:v>
                </c:pt>
              </c:numCache>
            </c:numRef>
          </c:val>
          <c:extLst>
            <c:ext xmlns:c16="http://schemas.microsoft.com/office/drawing/2014/chart" uri="{C3380CC4-5D6E-409C-BE32-E72D297353CC}">
              <c16:uniqueId val="{00000007-45A5-4751-BD58-8138A0E2E0DC}"/>
            </c:ext>
          </c:extLst>
        </c:ser>
        <c:ser>
          <c:idx val="8"/>
          <c:order val="8"/>
          <c:tx>
            <c:strRef>
              <c:f>データシート!$A$35</c:f>
              <c:strCache>
                <c:ptCount val="1"/>
                <c:pt idx="0">
                  <c:v>小諸市公共下水道事業会計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8.26</c:v>
                </c:pt>
                <c:pt idx="2">
                  <c:v>#N/A</c:v>
                </c:pt>
                <c:pt idx="3">
                  <c:v>9.0399999999999991</c:v>
                </c:pt>
                <c:pt idx="4">
                  <c:v>#N/A</c:v>
                </c:pt>
                <c:pt idx="5">
                  <c:v>9.4499999999999993</c:v>
                </c:pt>
                <c:pt idx="6">
                  <c:v>#N/A</c:v>
                </c:pt>
                <c:pt idx="7">
                  <c:v>10.199999999999999</c:v>
                </c:pt>
                <c:pt idx="8">
                  <c:v>#N/A</c:v>
                </c:pt>
                <c:pt idx="9">
                  <c:v>9.68</c:v>
                </c:pt>
              </c:numCache>
            </c:numRef>
          </c:val>
          <c:extLst>
            <c:ext xmlns:c16="http://schemas.microsoft.com/office/drawing/2014/chart" uri="{C3380CC4-5D6E-409C-BE32-E72D297353CC}">
              <c16:uniqueId val="{00000008-45A5-4751-BD58-8138A0E2E0DC}"/>
            </c:ext>
          </c:extLst>
        </c:ser>
        <c:ser>
          <c:idx val="9"/>
          <c:order val="9"/>
          <c:tx>
            <c:strRef>
              <c:f>データシート!$A$36</c:f>
              <c:strCache>
                <c:ptCount val="1"/>
                <c:pt idx="0">
                  <c:v>小諸市水道事業会計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20.78</c:v>
                </c:pt>
                <c:pt idx="2">
                  <c:v>#N/A</c:v>
                </c:pt>
                <c:pt idx="3">
                  <c:v>22.26</c:v>
                </c:pt>
                <c:pt idx="4">
                  <c:v>#N/A</c:v>
                </c:pt>
                <c:pt idx="5">
                  <c:v>23.2</c:v>
                </c:pt>
                <c:pt idx="6">
                  <c:v>#N/A</c:v>
                </c:pt>
                <c:pt idx="7">
                  <c:v>24.25</c:v>
                </c:pt>
                <c:pt idx="8">
                  <c:v>#N/A</c:v>
                </c:pt>
                <c:pt idx="9">
                  <c:v>23.32</c:v>
                </c:pt>
              </c:numCache>
            </c:numRef>
          </c:val>
          <c:extLst>
            <c:ext xmlns:c16="http://schemas.microsoft.com/office/drawing/2014/chart" uri="{C3380CC4-5D6E-409C-BE32-E72D297353CC}">
              <c16:uniqueId val="{00000009-45A5-4751-BD58-8138A0E2E0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1728</c:v>
                </c:pt>
                <c:pt idx="5">
                  <c:v>1638</c:v>
                </c:pt>
                <c:pt idx="8">
                  <c:v>1631</c:v>
                </c:pt>
                <c:pt idx="11">
                  <c:v>1558</c:v>
                </c:pt>
                <c:pt idx="14">
                  <c:v>1522</c:v>
                </c:pt>
              </c:numCache>
            </c:numRef>
          </c:val>
          <c:extLst>
            <c:ext xmlns:c16="http://schemas.microsoft.com/office/drawing/2014/chart" uri="{C3380CC4-5D6E-409C-BE32-E72D297353CC}">
              <c16:uniqueId val="{00000000-DF8A-4B07-AEF3-196DC96E1E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8A-4B07-AEF3-196DC96E1E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0</c:v>
                </c:pt>
                <c:pt idx="6">
                  <c:v>3</c:v>
                </c:pt>
                <c:pt idx="9">
                  <c:v>5</c:v>
                </c:pt>
                <c:pt idx="12">
                  <c:v>5</c:v>
                </c:pt>
              </c:numCache>
            </c:numRef>
          </c:val>
          <c:extLst>
            <c:ext xmlns:c16="http://schemas.microsoft.com/office/drawing/2014/chart" uri="{C3380CC4-5D6E-409C-BE32-E72D297353CC}">
              <c16:uniqueId val="{00000002-DF8A-4B07-AEF3-196DC96E1E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113</c:v>
                </c:pt>
                <c:pt idx="3">
                  <c:v>112</c:v>
                </c:pt>
                <c:pt idx="6">
                  <c:v>96</c:v>
                </c:pt>
                <c:pt idx="9">
                  <c:v>47</c:v>
                </c:pt>
                <c:pt idx="12">
                  <c:v>21</c:v>
                </c:pt>
              </c:numCache>
            </c:numRef>
          </c:val>
          <c:extLst>
            <c:ext xmlns:c16="http://schemas.microsoft.com/office/drawing/2014/chart" uri="{C3380CC4-5D6E-409C-BE32-E72D297353CC}">
              <c16:uniqueId val="{00000003-DF8A-4B07-AEF3-196DC96E1E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703</c:v>
                </c:pt>
                <c:pt idx="3">
                  <c:v>647</c:v>
                </c:pt>
                <c:pt idx="6">
                  <c:v>610</c:v>
                </c:pt>
                <c:pt idx="9">
                  <c:v>583</c:v>
                </c:pt>
                <c:pt idx="12">
                  <c:v>558</c:v>
                </c:pt>
              </c:numCache>
            </c:numRef>
          </c:val>
          <c:extLst>
            <c:ext xmlns:c16="http://schemas.microsoft.com/office/drawing/2014/chart" uri="{C3380CC4-5D6E-409C-BE32-E72D297353CC}">
              <c16:uniqueId val="{00000004-DF8A-4B07-AEF3-196DC96E1E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8A-4B07-AEF3-196DC96E1E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8A-4B07-AEF3-196DC96E1E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1562</c:v>
                </c:pt>
                <c:pt idx="3">
                  <c:v>1653</c:v>
                </c:pt>
                <c:pt idx="6">
                  <c:v>1562</c:v>
                </c:pt>
                <c:pt idx="9">
                  <c:v>1537</c:v>
                </c:pt>
                <c:pt idx="12">
                  <c:v>1545</c:v>
                </c:pt>
              </c:numCache>
            </c:numRef>
          </c:val>
          <c:extLst>
            <c:ext xmlns:c16="http://schemas.microsoft.com/office/drawing/2014/chart" uri="{C3380CC4-5D6E-409C-BE32-E72D297353CC}">
              <c16:uniqueId val="{00000007-DF8A-4B07-AEF3-196DC96E1E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651</c:v>
                </c:pt>
                <c:pt idx="2">
                  <c:v>#N/A</c:v>
                </c:pt>
                <c:pt idx="3">
                  <c:v>#N/A</c:v>
                </c:pt>
                <c:pt idx="4">
                  <c:v>774</c:v>
                </c:pt>
                <c:pt idx="5">
                  <c:v>#N/A</c:v>
                </c:pt>
                <c:pt idx="6">
                  <c:v>#N/A</c:v>
                </c:pt>
                <c:pt idx="7">
                  <c:v>640</c:v>
                </c:pt>
                <c:pt idx="8">
                  <c:v>#N/A</c:v>
                </c:pt>
                <c:pt idx="9">
                  <c:v>#N/A</c:v>
                </c:pt>
                <c:pt idx="10">
                  <c:v>614</c:v>
                </c:pt>
                <c:pt idx="11">
                  <c:v>#N/A</c:v>
                </c:pt>
                <c:pt idx="12">
                  <c:v>#N/A</c:v>
                </c:pt>
                <c:pt idx="13">
                  <c:v>607</c:v>
                </c:pt>
                <c:pt idx="14">
                  <c:v>#N/A</c:v>
                </c:pt>
              </c:numCache>
            </c:numRef>
          </c:val>
          <c:smooth val="0"/>
          <c:extLst>
            <c:ext xmlns:c16="http://schemas.microsoft.com/office/drawing/2014/chart" uri="{C3380CC4-5D6E-409C-BE32-E72D297353CC}">
              <c16:uniqueId val="{00000008-DF8A-4B07-AEF3-196DC96E1E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16599</c:v>
                </c:pt>
                <c:pt idx="5">
                  <c:v>16624</c:v>
                </c:pt>
                <c:pt idx="8">
                  <c:v>16649</c:v>
                </c:pt>
                <c:pt idx="11">
                  <c:v>16516</c:v>
                </c:pt>
                <c:pt idx="14">
                  <c:v>16697</c:v>
                </c:pt>
              </c:numCache>
            </c:numRef>
          </c:val>
          <c:extLst>
            <c:ext xmlns:c16="http://schemas.microsoft.com/office/drawing/2014/chart" uri="{C3380CC4-5D6E-409C-BE32-E72D297353CC}">
              <c16:uniqueId val="{00000000-79A2-4F5E-B53F-5D8713CA71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2404</c:v>
                </c:pt>
                <c:pt idx="5">
                  <c:v>2465</c:v>
                </c:pt>
                <c:pt idx="8">
                  <c:v>2290</c:v>
                </c:pt>
                <c:pt idx="11">
                  <c:v>2166</c:v>
                </c:pt>
                <c:pt idx="14">
                  <c:v>1921</c:v>
                </c:pt>
              </c:numCache>
            </c:numRef>
          </c:val>
          <c:extLst>
            <c:ext xmlns:c16="http://schemas.microsoft.com/office/drawing/2014/chart" uri="{C3380CC4-5D6E-409C-BE32-E72D297353CC}">
              <c16:uniqueId val="{00000001-79A2-4F5E-B53F-5D8713CA71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7826</c:v>
                </c:pt>
                <c:pt idx="5">
                  <c:v>7426</c:v>
                </c:pt>
                <c:pt idx="8">
                  <c:v>7498</c:v>
                </c:pt>
                <c:pt idx="11">
                  <c:v>7245</c:v>
                </c:pt>
                <c:pt idx="14">
                  <c:v>7758</c:v>
                </c:pt>
              </c:numCache>
            </c:numRef>
          </c:val>
          <c:extLst>
            <c:ext xmlns:c16="http://schemas.microsoft.com/office/drawing/2014/chart" uri="{C3380CC4-5D6E-409C-BE32-E72D297353CC}">
              <c16:uniqueId val="{00000002-79A2-4F5E-B53F-5D8713CA71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A2-4F5E-B53F-5D8713CA71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A2-4F5E-B53F-5D8713CA71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309</c:v>
                </c:pt>
                <c:pt idx="3">
                  <c:v>310</c:v>
                </c:pt>
                <c:pt idx="6">
                  <c:v>310</c:v>
                </c:pt>
                <c:pt idx="9">
                  <c:v>245</c:v>
                </c:pt>
                <c:pt idx="12">
                  <c:v>286</c:v>
                </c:pt>
              </c:numCache>
            </c:numRef>
          </c:val>
          <c:extLst>
            <c:ext xmlns:c16="http://schemas.microsoft.com/office/drawing/2014/chart" uri="{C3380CC4-5D6E-409C-BE32-E72D297353CC}">
              <c16:uniqueId val="{00000005-79A2-4F5E-B53F-5D8713CA71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2578</c:v>
                </c:pt>
                <c:pt idx="3">
                  <c:v>2563</c:v>
                </c:pt>
                <c:pt idx="6">
                  <c:v>2490</c:v>
                </c:pt>
                <c:pt idx="9">
                  <c:v>2484</c:v>
                </c:pt>
                <c:pt idx="12">
                  <c:v>2478</c:v>
                </c:pt>
              </c:numCache>
            </c:numRef>
          </c:val>
          <c:extLst>
            <c:ext xmlns:c16="http://schemas.microsoft.com/office/drawing/2014/chart" uri="{C3380CC4-5D6E-409C-BE32-E72D297353CC}">
              <c16:uniqueId val="{00000006-79A2-4F5E-B53F-5D8713CA71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392</c:v>
                </c:pt>
                <c:pt idx="3">
                  <c:v>278</c:v>
                </c:pt>
                <c:pt idx="6">
                  <c:v>80</c:v>
                </c:pt>
                <c:pt idx="9">
                  <c:v>31</c:v>
                </c:pt>
                <c:pt idx="12">
                  <c:v>11</c:v>
                </c:pt>
              </c:numCache>
            </c:numRef>
          </c:val>
          <c:extLst>
            <c:ext xmlns:c16="http://schemas.microsoft.com/office/drawing/2014/chart" uri="{C3380CC4-5D6E-409C-BE32-E72D297353CC}">
              <c16:uniqueId val="{00000007-79A2-4F5E-B53F-5D8713CA71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8671</c:v>
                </c:pt>
                <c:pt idx="3">
                  <c:v>7628</c:v>
                </c:pt>
                <c:pt idx="6">
                  <c:v>6442</c:v>
                </c:pt>
                <c:pt idx="9">
                  <c:v>6039</c:v>
                </c:pt>
                <c:pt idx="12">
                  <c:v>5703</c:v>
                </c:pt>
              </c:numCache>
            </c:numRef>
          </c:val>
          <c:extLst>
            <c:ext xmlns:c16="http://schemas.microsoft.com/office/drawing/2014/chart" uri="{C3380CC4-5D6E-409C-BE32-E72D297353CC}">
              <c16:uniqueId val="{00000008-79A2-4F5E-B53F-5D8713CA71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3</c:v>
                </c:pt>
                <c:pt idx="6">
                  <c:v>5</c:v>
                </c:pt>
                <c:pt idx="9">
                  <c:v>35</c:v>
                </c:pt>
                <c:pt idx="12">
                  <c:v>31</c:v>
                </c:pt>
              </c:numCache>
            </c:numRef>
          </c:val>
          <c:extLst>
            <c:ext xmlns:c16="http://schemas.microsoft.com/office/drawing/2014/chart" uri="{C3380CC4-5D6E-409C-BE32-E72D297353CC}">
              <c16:uniqueId val="{00000009-79A2-4F5E-B53F-5D8713CA71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17490</c:v>
                </c:pt>
                <c:pt idx="3">
                  <c:v>18984</c:v>
                </c:pt>
                <c:pt idx="6">
                  <c:v>19107</c:v>
                </c:pt>
                <c:pt idx="9">
                  <c:v>19075</c:v>
                </c:pt>
                <c:pt idx="12">
                  <c:v>19940</c:v>
                </c:pt>
              </c:numCache>
            </c:numRef>
          </c:val>
          <c:extLst>
            <c:ext xmlns:c16="http://schemas.microsoft.com/office/drawing/2014/chart" uri="{C3380CC4-5D6E-409C-BE32-E72D297353CC}">
              <c16:uniqueId val="{0000000A-79A2-4F5E-B53F-5D8713CA71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2615</c:v>
                </c:pt>
                <c:pt idx="2">
                  <c:v>#N/A</c:v>
                </c:pt>
                <c:pt idx="3">
                  <c:v>#N/A</c:v>
                </c:pt>
                <c:pt idx="4">
                  <c:v>3249</c:v>
                </c:pt>
                <c:pt idx="5">
                  <c:v>#N/A</c:v>
                </c:pt>
                <c:pt idx="6">
                  <c:v>#N/A</c:v>
                </c:pt>
                <c:pt idx="7">
                  <c:v>1997</c:v>
                </c:pt>
                <c:pt idx="8">
                  <c:v>#N/A</c:v>
                </c:pt>
                <c:pt idx="9">
                  <c:v>#N/A</c:v>
                </c:pt>
                <c:pt idx="10">
                  <c:v>1982</c:v>
                </c:pt>
                <c:pt idx="11">
                  <c:v>#N/A</c:v>
                </c:pt>
                <c:pt idx="12">
                  <c:v>#N/A</c:v>
                </c:pt>
                <c:pt idx="13">
                  <c:v>2072</c:v>
                </c:pt>
                <c:pt idx="14">
                  <c:v>#N/A</c:v>
                </c:pt>
              </c:numCache>
            </c:numRef>
          </c:val>
          <c:smooth val="0"/>
          <c:extLst>
            <c:ext xmlns:c16="http://schemas.microsoft.com/office/drawing/2014/chart" uri="{C3380CC4-5D6E-409C-BE32-E72D297353CC}">
              <c16:uniqueId val="{0000000B-79A2-4F5E-B53F-5D8713CA71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2454</c:v>
                </c:pt>
                <c:pt idx="1">
                  <c:v>2295</c:v>
                </c:pt>
                <c:pt idx="2">
                  <c:v>2776</c:v>
                </c:pt>
              </c:numCache>
            </c:numRef>
          </c:val>
          <c:extLst>
            <c:ext xmlns:c16="http://schemas.microsoft.com/office/drawing/2014/chart" uri="{C3380CC4-5D6E-409C-BE32-E72D297353CC}">
              <c16:uniqueId val="{00000000-759E-462D-8F10-9B6F58385A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1424</c:v>
                </c:pt>
                <c:pt idx="1">
                  <c:v>1341</c:v>
                </c:pt>
                <c:pt idx="2">
                  <c:v>1318</c:v>
                </c:pt>
              </c:numCache>
            </c:numRef>
          </c:val>
          <c:extLst>
            <c:ext xmlns:c16="http://schemas.microsoft.com/office/drawing/2014/chart" uri="{C3380CC4-5D6E-409C-BE32-E72D297353CC}">
              <c16:uniqueId val="{00000001-759E-462D-8F10-9B6F58385A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2822</c:v>
                </c:pt>
                <c:pt idx="1">
                  <c:v>2692</c:v>
                </c:pt>
                <c:pt idx="2">
                  <c:v>2685</c:v>
                </c:pt>
              </c:numCache>
            </c:numRef>
          </c:val>
          <c:extLst>
            <c:ext xmlns:c16="http://schemas.microsoft.com/office/drawing/2014/chart" uri="{C3380CC4-5D6E-409C-BE32-E72D297353CC}">
              <c16:uniqueId val="{00000002-759E-462D-8F10-9B6F58385A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{AB55EFD2-2431-4679-9DC5-39ED467F52A7}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684-4385-8A0A-6FC9A06ECF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{8DF7FE38-42C1-4DE3-BAA4-4D81BF2EA5EF}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84-4385-8A0A-6FC9A06ECF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{5989BFC5-E7B5-4770-8FF9-11246158C08E}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84-4385-8A0A-6FC9A06ECF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{D886AAEC-F3CE-4C67-A698-99F4C5594A96}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84-4385-8A0A-6FC9A06ECF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{41C9134C-01BD-44FD-BC95-6548587CC5B6}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84-4385-8A0A-6FC9A06ECF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{2CB02D87-C37E-4126-8935-3383A15491F4}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684-4385-8A0A-6FC9A06ECFF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{2716A362-FDCA-476F-A2A8-AEC9A419D4BE}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684-4385-8A0A-6FC9A06ECFF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{A97FE2B1-18A0-4181-BBCE-FECE61715278}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684-4385-8A0A-6FC9A06ECF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{CE0E696E-2609-4C2B-B356-1BCA00FADD19}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684-4385-8A0A-6FC9A06ECF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52.9</c:v>
                </c:pt>
                <c:pt idx="16">
                  <c:v>53.4</c:v>
                </c:pt>
                <c:pt idx="24">
                  <c:v>54.8</c:v>
                </c:pt>
                <c:pt idx="32">
                  <c:v>56.1</c:v>
                </c:pt>
              </c:numCache>
            </c:numRef>
          </c:xVal>
          <c:yVal>
            <c:numRef>
              <c:f>公会計指標分析・財政指標組合せ分析表!$BP$51:$DC$51</c:f>
              <c:numCache>
                <c:formatCode>#,##0.0;"▲ "#,##0.0</c:formatCode>
                <c:ptCount val="40"/>
                <c:pt idx="0">
                  <c:v>30.5</c:v>
                </c:pt>
                <c:pt idx="8">
                  <c:v>38.200000000000003</c:v>
                </c:pt>
                <c:pt idx="16">
                  <c:v>23.4</c:v>
                </c:pt>
                <c:pt idx="24">
                  <c:v>23.3</c:v>
                </c:pt>
                <c:pt idx="32">
                  <c:v>23</c:v>
                </c:pt>
              </c:numCache>
            </c:numRef>
          </c:yVal>
          <c:smooth val="0"/>
          <c:extLst>
            <c:ext xmlns:c16="http://schemas.microsoft.com/office/drawing/2014/chart" uri="{C3380CC4-5D6E-409C-BE32-E72D297353CC}">
              <c16:uniqueId val="{00000009-2684-4385-8A0A-6FC9A06ECF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{3792C405-1232-4B33-AFBB-DA0ACA9F8D7A}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684-4385-8A0A-6FC9A06ECF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{9DC0EB8C-4817-46DF-8116-CDA5B0C3D3D1}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84-4385-8A0A-6FC9A06ECF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{D59A0DEA-3549-45DC-AFD0-1C7701DFEE15}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84-4385-8A0A-6FC9A06ECF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{D835CC95-6015-4748-BF3F-E258ED95CF08}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84-4385-8A0A-6FC9A06ECF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{3CAA73F2-7312-42A7-91C7-904677F2B32A}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84-4385-8A0A-6FC9A06ECFF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{4F286774-72A5-467B-822A-55883E801025}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684-4385-8A0A-6FC9A06ECFFA}"/>
                </c:ext>
              </c:extLst>
            </c:dLbl>
            <c:dLbl>
              <c:idx val="16"/>
              <c:layout>
                <c:manualLayout>
                  <c:x val="-2.271691435897002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{FE31E67B-2A5B-4293-A80F-45B3462F46BA}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684-4385-8A0A-6FC9A06ECFFA}"/>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{F7402915-B6FC-4856-AB30-EDC83CE902D6}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684-4385-8A0A-6FC9A06ECFF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{93CED03D-1390-4BAF-84F8-2D330A78F756}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684-4385-8A0A-6FC9A06ECF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684-4385-8A0A-6FC9A06ECFF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{4F8E9FED-794A-41A8-B8B6-A726042FD99B}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FB2-4D4F-8D32-CDA0E8A2A2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{7F3AF2FB-9D1E-472B-8B7F-3085F014D42B}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B2-4D4F-8D32-CDA0E8A2A2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{9E00CA6F-724C-4C85-AFE2-AE9499CBA8CA}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B2-4D4F-8D32-CDA0E8A2A2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{BF9383B8-3341-4849-B77C-8B811F720BCD}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B2-4D4F-8D32-CDA0E8A2A2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{1D41398F-2CA3-4A18-BF97-8415D74CFE04}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B2-4D4F-8D32-CDA0E8A2A2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{66CC3C94-FB60-4D8A-A6A9-870207A0DE66}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FB2-4D4F-8D32-CDA0E8A2A29D}"/>
                </c:ext>
              </c:extLst>
            </c:dLbl>
            <c:dLbl>
              <c:idx val="16"/>
              <c:layout>
                <c:manualLayout>
                  <c:x val="-3.6621161056433163E-2"/>
                  <c:y val="-4.427508053595198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{7E55F493-6842-474C-8359-E78A485427DC}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FB2-4D4F-8D32-CDA0E8A2A29D}"/>
                </c:ext>
              </c:extLst>
            </c:dLbl>
            <c:dLbl>
              <c:idx val="24"/>
              <c:layout>
                <c:manualLayout>
                  <c:x val="-2.6647173287753057E-2"/>
                  <c:y val="-8.055821363963594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{CBBF9F9F-89C7-4698-97C0-8A7463D0BFD2}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FB2-4D4F-8D32-CDA0E8A2A2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{FE8D0212-5D7F-4E67-87F9-E9B61C6590C7}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FB2-4D4F-8D32-CDA0E8A2A2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8.8000000000000007</c:v>
                </c:pt>
                <c:pt idx="16">
                  <c:v>8</c:v>
                </c:pt>
                <c:pt idx="24">
                  <c:v>7.9</c:v>
                </c:pt>
                <c:pt idx="32">
                  <c:v>7.1</c:v>
                </c:pt>
              </c:numCache>
            </c:numRef>
          </c:xVal>
          <c:yVal>
            <c:numRef>
              <c:f>公会計指標分析・財政指標組合せ分析表!$BP$73:$DC$73</c:f>
              <c:numCache>
                <c:formatCode>#,##0.0;"▲ "#,##0.0</c:formatCode>
                <c:ptCount val="40"/>
                <c:pt idx="0">
                  <c:v>30.5</c:v>
                </c:pt>
                <c:pt idx="8">
                  <c:v>38.200000000000003</c:v>
                </c:pt>
                <c:pt idx="16">
                  <c:v>23.4</c:v>
                </c:pt>
                <c:pt idx="24">
                  <c:v>23.3</c:v>
                </c:pt>
                <c:pt idx="32">
                  <c:v>23</c:v>
                </c:pt>
              </c:numCache>
            </c:numRef>
          </c:yVal>
          <c:smooth val="0"/>
          <c:extLst>
            <c:ext xmlns:c16="http://schemas.microsoft.com/office/drawing/2014/chart" uri="{C3380CC4-5D6E-409C-BE32-E72D297353CC}">
              <c16:uniqueId val="{00000009-6FB2-4D4F-8D32-CDA0E8A2A2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{E8CC6EDD-1DC7-4B3D-BFCB-32689FE5E2FD}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FB2-4D4F-8D32-CDA0E8A2A2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{9D6B95E8-5951-41A3-BFDC-0CAD71C8FA35}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B2-4D4F-8D32-CDA0E8A2A2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{15D625F3-F9E7-4DDF-B9C2-21D95E564DB0}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B2-4D4F-8D32-CDA0E8A2A2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{4CC14C23-6631-4CF5-83F2-838D3671E0DF}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B2-4D4F-8D32-CDA0E8A2A2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{4D57E3C9-A3E7-4458-89AE-D0FD5C3AA7BC}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B2-4D4F-8D32-CDA0E8A2A2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{F4DCC4EB-7CD3-4150-A344-E849CDA77EC7}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FB2-4D4F-8D32-CDA0E8A2A29D}"/>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{31BC5A04-AA00-438D-88CC-51D560C43FF2}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FB2-4D4F-8D32-CDA0E8A2A29D}"/>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{74D35E4B-2532-443B-9334-FE2E9C513EC0}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FB2-4D4F-8D32-CDA0E8A2A2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{A1ACBA05-C4C1-44D5-B17C-1A57910824E6}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FB2-4D4F-8D32-CDA0E8A2A2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6FB2-4D4F-8D32-CDA0E8A2A29D}"/>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共下水道事業会計における繰出し基準の見直しに伴い、公営企業債の元利償還金に対する繰入額は減少傾向にある。しかし、近年実施している複合型中心拠点誘導施設等の大型普通建設事業の影響により、地方債の新規発行額が増加傾向にあることを踏まえ、今後は事業の精査により新規発行額を抑制し、実質公債費比率の上昇を最小限にする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近年相次いで実施している大型普通建設事業に伴う地方債の新規発行により増加することが見込まれる一方、大型普通建設事業等実施に伴う充当可能基金の減少も見込まれることから、緊急度や住民ニーズを的確に把握した事業の選択により健全財政の運営に努め、将来負担比率の上昇を抑制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複合型中心拠点誘導施設「こもテラス」建設事業等の財源充当により地域振興基金を約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億円、学校建設準備基金を約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基金に頼った財政運営から脱却するため、徹底した経費の削減と既存事業・施設の見直しを進める。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今後予定している学校施設の建設に備えて学校建設準備基金の積み立てを行っていく。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・小諸市地域振興基金：企業立地、人口増加対策、産業振興等地域の振興に資する事業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・小諸市地域福祉基金：耐用年数を超えている老人福祉施設、保育所等の更新、改修費用及びサービス費用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・学校建設準備基金：耐用年数を超えている小学校施設の更新費用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・小諸市職員退職手当基金：職員退職手当対策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・小諸市大津秀子奨学基金：奨学資金（基金の原資となった寄付者の意向による）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・小諸市地域振興基金：複合型中心拠点誘導施設の建設や工業用地取得事業助成金等の財源として取り崩したことにより約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・小諸市地域福祉基金：複合型中心拠点誘導施設の建設のための財源として取り崩したことにより約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・学校建設準備基金：積み立てをしたことにより約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・小諸市大津秀子奨学基金：貸付額の増加に伴う取り崩しにより約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近年の決算収支の状況では基金積立は難しい状況にあるが、老朽化が進んでいる学校施設等公共施設の更新等に備えた積み立てを行っていく。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基本計画の財政運営の基本的な考え方の中で、基金や市債に依存した財政構造の回避は最優先事項とされていることから財源の確保、事業の見直しといった取り組みをしているが、それでも解消できない財源不足については、財政調整基金の取り崩し等により対応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年度については市税収入の増等により取り崩しはせず、決算剰余金等を積み立てたことから前年度比で約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毎年度決算剰余金処分による積立を行い、急激な財源不足・災害への備えとして標準財政規模の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改善策としての地方債繰上償還のため約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万円の取り崩しと、市税収入等の増により約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年度決算において、地方債残高が市の基本計画に定める財政目標数値を上回ったため、改善策に沿った計画的な繰上償還を実施するための財源として活用する。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以上かつ起債残高の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程度の積立規模を確保したい。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41,988
41,082
98.55
25,587,946
24,672,575
719,954
10,325,888
19,939,801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有形固定資産減価償却率は類似団体より数値が低く、前年度比との伸びが緩やかであるのは、平成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年の市役所新庁舎の建替え等、また、公共施設等総合管理計画に基づき、老朽化した施設の集約化・複合化や除却を進めるなどの取組みによるものだと考えられる。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2151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206240" y="5234051"/>
          <a:ext cx="1270" cy="109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258945" y="633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119245" y="6327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258945" y="50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119245" y="52340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537585" y="5659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867025" y="5655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196465" y="5629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525905" y="56052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109474</xdr:rowOff>
    </xdr:from>
    <xdr:to>
      <xdr:col>23</xdr:col>
      <xdr:colOff>136525</xdr:colOff>
      <xdr:row>29</xdr:row>
      <xdr:rowOff>39624</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157345" y="5557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132351</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258945" y="5413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81407</xdr:rowOff>
    </xdr:from>
    <xdr:to>
      <xdr:col>19</xdr:col>
      <xdr:colOff>187325</xdr:colOff>
      <xdr:row>29</xdr:row>
      <xdr:rowOff>11557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537585" y="55297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132207</xdr:rowOff>
    </xdr:from>
    <xdr:to>
      <xdr:col>23</xdr:col>
      <xdr:colOff>85725</xdr:colOff>
      <xdr:row>28</xdr:row>
      <xdr:rowOff>160274</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588385" y="5580507"/>
          <a:ext cx="6197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867025" y="54994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28</xdr:row>
      <xdr:rowOff>132207</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917825" y="5550281"/>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40386</xdr:rowOff>
    </xdr:from>
    <xdr:to>
      <xdr:col>11</xdr:col>
      <xdr:colOff>187325</xdr:colOff>
      <xdr:row>28</xdr:row>
      <xdr:rowOff>141986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196465" y="5488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91186</xdr:rowOff>
    </xdr:from>
    <xdr:to>
      <xdr:col>15</xdr:col>
      <xdr:colOff>136525</xdr:colOff>
      <xdr:row>28</xdr:row>
      <xdr:rowOff>101981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247265" y="5539486"/>
          <a:ext cx="670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5842</xdr:rowOff>
    </xdr:from>
    <xdr:to>
      <xdr:col>7</xdr:col>
      <xdr:colOff>187325</xdr:colOff>
      <xdr:row>28</xdr:row>
      <xdr:rowOff>107442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525905" y="54541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56642</xdr:rowOff>
    </xdr:from>
    <xdr:to>
      <xdr:col>11</xdr:col>
      <xdr:colOff>136525</xdr:colOff>
      <xdr:row>28</xdr:row>
      <xdr:rowOff>91186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576705" y="5504942"/>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395989" y="575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2738129" y="574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067569" y="57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397009" y="569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28084</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395989" y="530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2738129" y="528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158513</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067569" y="527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123969</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397009" y="523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令和元年度から地方債の繰上償還を行い、地方債残高を</a:t>
          </a:r>
          <a:r>
            <a:rPr kumimoji="1" lang="en-US" altLang="ja-JP" sz="1100">
              <a:latin typeface="ＭＳ Ｐゴシック" panose="020B0600070205080204" pitchFamily="50" charset="-128"/>
              <a:ea typeface="ＭＳ Ｐゴシック" panose="020B0600070205080204" pitchFamily="50" charset="-128"/>
            </a:rPr>
            <a:t>123,384</a:t>
          </a:r>
          <a:r>
            <a:rPr kumimoji="1" lang="ja-JP" altLang="en-US" sz="1100">
              <a:latin typeface="ＭＳ Ｐゴシック" panose="020B0600070205080204" pitchFamily="50" charset="-128"/>
              <a:ea typeface="ＭＳ Ｐゴシック" panose="020B0600070205080204" pitchFamily="50" charset="-128"/>
            </a:rPr>
            <a:t>千円減少させたりしているが、複合施設整備事業や消防庁舎整備事業等の大型普通建設事業と令和元年台風災害や豪雨災害に係る地方債借入により、増加する要因となっている。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3027660" y="5341584"/>
          <a:ext cx="1269" cy="121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3080365" y="65639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963525" y="656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3080365" y="51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341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3080365" y="574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001625" y="5769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359005" y="58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688445" y="579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017885" y="5784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347325" y="5763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68284</xdr:rowOff>
    </xdr:from>
    <xdr:to>
      <xdr:col>76</xdr:col>
      <xdr:colOff>73025</xdr:colOff>
      <xdr:row>29</xdr:row>
      <xdr:rowOff>169884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001625" y="56842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91161</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3080365" y="553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67564</xdr:rowOff>
    </xdr:from>
    <xdr:to>
      <xdr:col>72</xdr:col>
      <xdr:colOff>123825</xdr:colOff>
      <xdr:row>29</xdr:row>
      <xdr:rowOff>169164</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359005" y="5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118364</xdr:rowOff>
    </xdr:from>
    <xdr:to>
      <xdr:col>76</xdr:col>
      <xdr:colOff>22225</xdr:colOff>
      <xdr:row>29</xdr:row>
      <xdr:rowOff>119084</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2409805" y="5734304"/>
          <a:ext cx="61976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28188</xdr:rowOff>
    </xdr:from>
    <xdr:to>
      <xdr:col>68</xdr:col>
      <xdr:colOff>123825</xdr:colOff>
      <xdr:row>29</xdr:row>
      <xdr:rowOff>129788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688445" y="56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78988</xdr:rowOff>
    </xdr:from>
    <xdr:to>
      <xdr:col>72</xdr:col>
      <xdr:colOff>73025</xdr:colOff>
      <xdr:row>29</xdr:row>
      <xdr:rowOff>118364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1739245" y="5694928"/>
          <a:ext cx="67056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81957</xdr:rowOff>
    </xdr:from>
    <xdr:to>
      <xdr:col>64</xdr:col>
      <xdr:colOff>123825</xdr:colOff>
      <xdr:row>30</xdr:row>
      <xdr:rowOff>12107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017885" y="56978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78988</xdr:rowOff>
    </xdr:from>
    <xdr:to>
      <xdr:col>68</xdr:col>
      <xdr:colOff>73025</xdr:colOff>
      <xdr:row>29</xdr:row>
      <xdr:rowOff>132757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068685" y="5694928"/>
          <a:ext cx="67056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168589</xdr:rowOff>
    </xdr:from>
    <xdr:to>
      <xdr:col>60</xdr:col>
      <xdr:colOff>123825</xdr:colOff>
      <xdr:row>29</xdr:row>
      <xdr:rowOff>98739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347325" y="56168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47939</xdr:rowOff>
    </xdr:from>
    <xdr:to>
      <xdr:col>64</xdr:col>
      <xdr:colOff>73025</xdr:colOff>
      <xdr:row>29</xdr:row>
      <xdr:rowOff>132757</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0398125" y="5663879"/>
          <a:ext cx="670560"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2185092" y="59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527232" y="588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856672" y="587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0186112" y="58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14241</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2185092" y="546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146315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1527232" y="54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28634</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0856672" y="547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115266</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0186112" y="539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41,988
41,082
98.55
25,587,946
24,672,575
719,954
10,325,888
19,939,801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086225" y="555307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12496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7073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124960" y="533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5553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12496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0360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312160" y="631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73990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96520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69215</xdr:rowOff>
    </xdr:from>
    <xdr:to>
      <xdr:col>24</xdr:col>
      <xdr:colOff>114300</xdr:colOff>
      <xdr:row>35</xdr:row>
      <xdr:rowOff>170815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03606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124960"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27305</xdr:rowOff>
    </xdr:from>
    <xdr:to>
      <xdr:col>20</xdr:col>
      <xdr:colOff>38100</xdr:colOff>
      <xdr:row>35</xdr:row>
      <xdr:rowOff>128905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5894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78105</xdr:rowOff>
    </xdr:from>
    <xdr:to>
      <xdr:col>24</xdr:col>
      <xdr:colOff>63500</xdr:colOff>
      <xdr:row>35</xdr:row>
      <xdr:rowOff>120015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355340" y="594550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126365</xdr:rowOff>
    </xdr:from>
    <xdr:to>
      <xdr:col>15</xdr:col>
      <xdr:colOff>101600</xdr:colOff>
      <xdr:row>35</xdr:row>
      <xdr:rowOff>56515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514600" y="5826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5715</xdr:rowOff>
    </xdr:from>
    <xdr:to>
      <xdr:col>19</xdr:col>
      <xdr:colOff>177800</xdr:colOff>
      <xdr:row>35</xdr:row>
      <xdr:rowOff>78105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565400" y="5873115"/>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128270</xdr:rowOff>
    </xdr:from>
    <xdr:to>
      <xdr:col>10</xdr:col>
      <xdr:colOff>165100</xdr:colOff>
      <xdr:row>35</xdr:row>
      <xdr:rowOff>58420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739900" y="582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5715</xdr:rowOff>
    </xdr:from>
    <xdr:to>
      <xdr:col>15</xdr:col>
      <xdr:colOff>50800</xdr:colOff>
      <xdr:row>35</xdr:row>
      <xdr:rowOff>7620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1790700" y="587311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92075</xdr:rowOff>
    </xdr:from>
    <xdr:to>
      <xdr:col>6</xdr:col>
      <xdr:colOff>38100</xdr:colOff>
      <xdr:row>35</xdr:row>
      <xdr:rowOff>22225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965200" y="5791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142875</xdr:rowOff>
    </xdr:from>
    <xdr:to>
      <xdr:col>10</xdr:col>
      <xdr:colOff>114300</xdr:colOff>
      <xdr:row>35</xdr:row>
      <xdr:rowOff>7620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008380" y="584263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145432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73042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74947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38752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836304"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9219565" y="5483156"/>
          <a:ext cx="0" cy="157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92583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9154160" y="7053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9258300" y="526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9154160" y="548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9258300" y="6661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192260" y="6806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445500" y="681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670800" y="68212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873240" y="683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098540" y="683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136173</xdr:rowOff>
    </xdr:from>
    <xdr:to>
      <xdr:col>55</xdr:col>
      <xdr:colOff>50800</xdr:colOff>
      <xdr:row>41</xdr:row>
      <xdr:rowOff>66323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192260" y="68417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114600</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9258300" y="68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137686</xdr:rowOff>
    </xdr:from>
    <xdr:to>
      <xdr:col>50</xdr:col>
      <xdr:colOff>165100</xdr:colOff>
      <xdr:row>41</xdr:row>
      <xdr:rowOff>67836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445500" y="6843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15523</xdr:rowOff>
    </xdr:from>
    <xdr:to>
      <xdr:col>55</xdr:col>
      <xdr:colOff>0</xdr:colOff>
      <xdr:row>41</xdr:row>
      <xdr:rowOff>17036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496300" y="6888763"/>
          <a:ext cx="7239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139221</xdr:rowOff>
    </xdr:from>
    <xdr:to>
      <xdr:col>46</xdr:col>
      <xdr:colOff>38100</xdr:colOff>
      <xdr:row>41</xdr:row>
      <xdr:rowOff>69371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670800" y="68448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17036</xdr:rowOff>
    </xdr:from>
    <xdr:to>
      <xdr:col>50</xdr:col>
      <xdr:colOff>114300</xdr:colOff>
      <xdr:row>41</xdr:row>
      <xdr:rowOff>18571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713980" y="6890276"/>
          <a:ext cx="78232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142128</xdr:rowOff>
    </xdr:from>
    <xdr:to>
      <xdr:col>41</xdr:col>
      <xdr:colOff>101600</xdr:colOff>
      <xdr:row>41</xdr:row>
      <xdr:rowOff>72278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873240" y="6847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18571</xdr:rowOff>
    </xdr:from>
    <xdr:to>
      <xdr:col>45</xdr:col>
      <xdr:colOff>177800</xdr:colOff>
      <xdr:row>41</xdr:row>
      <xdr:rowOff>21478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24040" y="6891811"/>
          <a:ext cx="78994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143684</xdr:rowOff>
    </xdr:from>
    <xdr:to>
      <xdr:col>36</xdr:col>
      <xdr:colOff>165100</xdr:colOff>
      <xdr:row>41</xdr:row>
      <xdr:rowOff>73834</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098540" y="6849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21478</xdr:rowOff>
    </xdr:from>
    <xdr:to>
      <xdr:col>41</xdr:col>
      <xdr:colOff>50800</xdr:colOff>
      <xdr:row>41</xdr:row>
      <xdr:rowOff>23034</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149340" y="6894718"/>
          <a:ext cx="7747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8239271" y="65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7477271" y="660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6702571" y="66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5905011" y="66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58963</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8239271" y="69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60498</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7477271" y="69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63405</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6702571" y="69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64961</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5905011" y="69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086225" y="93345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12496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1086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124960" y="9113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02082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12496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03606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312160" y="10382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514600" y="10367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73990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965200" y="10310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21590</xdr:rowOff>
    </xdr:from>
    <xdr:to>
      <xdr:col>24</xdr:col>
      <xdr:colOff>114300</xdr:colOff>
      <xdr:row>62</xdr:row>
      <xdr:rowOff>123190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03606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12496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139700</xdr:rowOff>
    </xdr:from>
    <xdr:to>
      <xdr:col>20</xdr:col>
      <xdr:colOff>38100</xdr:colOff>
      <xdr:row>62</xdr:row>
      <xdr:rowOff>69850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312160" y="1036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19050</xdr:rowOff>
    </xdr:from>
    <xdr:to>
      <xdr:col>24</xdr:col>
      <xdr:colOff>63500</xdr:colOff>
      <xdr:row>62</xdr:row>
      <xdr:rowOff>72390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355340" y="10412730"/>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514600" y="1032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19050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565400" y="1037082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739900" y="1032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61</xdr:row>
      <xdr:rowOff>146685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1790700" y="1037082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69215</xdr:rowOff>
    </xdr:from>
    <xdr:to>
      <xdr:col>6</xdr:col>
      <xdr:colOff>38100</xdr:colOff>
      <xdr:row>61</xdr:row>
      <xdr:rowOff>170815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965200" y="10295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120015</xdr:rowOff>
    </xdr:from>
    <xdr:to>
      <xdr:col>10</xdr:col>
      <xdr:colOff>114300</xdr:colOff>
      <xdr:row>61</xdr:row>
      <xdr:rowOff>146685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008380" y="10346055"/>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17056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38570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61100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3630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86377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17056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40657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38570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42562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61100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15892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83630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219565" y="9569188"/>
          <a:ext cx="0"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9258300" y="1080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10800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9258300" y="93520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154160" y="9569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9258300" y="10462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192260" y="10484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445500" y="10484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670800" y="104875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8732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098540" y="1049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89166</xdr:rowOff>
    </xdr:from>
    <xdr:to>
      <xdr:col>55</xdr:col>
      <xdr:colOff>50800</xdr:colOff>
      <xdr:row>63</xdr:row>
      <xdr:rowOff>19316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192260" y="10482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112043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9258300" y="1033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90766</xdr:rowOff>
    </xdr:from>
    <xdr:to>
      <xdr:col>50</xdr:col>
      <xdr:colOff>165100</xdr:colOff>
      <xdr:row>63</xdr:row>
      <xdr:rowOff>20916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445500" y="10484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139966</xdr:rowOff>
    </xdr:from>
    <xdr:to>
      <xdr:col>55</xdr:col>
      <xdr:colOff>0</xdr:colOff>
      <xdr:row>62</xdr:row>
      <xdr:rowOff>141566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496300" y="10533646"/>
          <a:ext cx="7239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93434</xdr:rowOff>
    </xdr:from>
    <xdr:to>
      <xdr:col>46</xdr:col>
      <xdr:colOff>38100</xdr:colOff>
      <xdr:row>63</xdr:row>
      <xdr:rowOff>23584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670800" y="10487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141566</xdr:rowOff>
    </xdr:from>
    <xdr:to>
      <xdr:col>50</xdr:col>
      <xdr:colOff>114300</xdr:colOff>
      <xdr:row>62</xdr:row>
      <xdr:rowOff>144234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713980" y="10535246"/>
          <a:ext cx="78232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91108</xdr:rowOff>
    </xdr:from>
    <xdr:to>
      <xdr:col>41</xdr:col>
      <xdr:colOff>101600</xdr:colOff>
      <xdr:row>63</xdr:row>
      <xdr:rowOff>21258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873240" y="10484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141908</xdr:rowOff>
    </xdr:from>
    <xdr:to>
      <xdr:col>45</xdr:col>
      <xdr:colOff>177800</xdr:colOff>
      <xdr:row>62</xdr:row>
      <xdr:rowOff>144234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924040" y="10535588"/>
          <a:ext cx="78994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94050</xdr:rowOff>
    </xdr:from>
    <xdr:to>
      <xdr:col>36</xdr:col>
      <xdr:colOff>165100</xdr:colOff>
      <xdr:row>63</xdr:row>
      <xdr:rowOff>24200</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098540" y="10487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141908</xdr:rowOff>
    </xdr:from>
    <xdr:to>
      <xdr:col>41</xdr:col>
      <xdr:colOff>50800</xdr:colOff>
      <xdr:row>62</xdr:row>
      <xdr:rowOff>144850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149340" y="10535588"/>
          <a:ext cx="7747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214575" y="105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444955" y="1057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0255" y="1058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5872695" y="105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37443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214575" y="102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40111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444955" y="1026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37785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0255" y="10263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40727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5872695" y="1026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086225" y="13285471"/>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124960" y="1306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3285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124960" y="1374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03606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312160" y="1387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5146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7399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965200" y="13806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65405</xdr:rowOff>
    </xdr:from>
    <xdr:to>
      <xdr:col>24</xdr:col>
      <xdr:colOff>114300</xdr:colOff>
      <xdr:row>84</xdr:row>
      <xdr:rowOff>167005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03606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43832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124960"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312160" y="141243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93345</xdr:rowOff>
    </xdr:from>
    <xdr:to>
      <xdr:col>24</xdr:col>
      <xdr:colOff>63500</xdr:colOff>
      <xdr:row>84</xdr:row>
      <xdr:rowOff>116205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355340" y="14175105"/>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514600" y="14076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93345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565400" y="14123671"/>
          <a:ext cx="78994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739900" y="1407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40005</xdr:rowOff>
    </xdr:from>
    <xdr:to>
      <xdr:col>15</xdr:col>
      <xdr:colOff>50800</xdr:colOff>
      <xdr:row>84</xdr:row>
      <xdr:rowOff>41911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790700" y="14121765"/>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65200" y="14046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xdr:rowOff>
    </xdr:from>
    <xdr:to>
      <xdr:col>10</xdr:col>
      <xdr:colOff>114300</xdr:colOff>
      <xdr:row>84</xdr:row>
      <xdr:rowOff>40005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008380" y="1409319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17056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3857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6110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836304" y="13585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17056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385704" y="1416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611004" y="141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83630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219565" y="13332226"/>
          <a:ext cx="0" cy="111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9258300" y="1445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9154160" y="14451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9258300" y="131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9154160" y="1333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9258300" y="142061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192260" y="143509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445500" y="14349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670800" y="143512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8732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098540" y="14354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118470</xdr:rowOff>
    </xdr:from>
    <xdr:to>
      <xdr:col>55</xdr:col>
      <xdr:colOff>50800</xdr:colOff>
      <xdr:row>86</xdr:row>
      <xdr:rowOff>48620</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192260" y="14367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9258300" y="1432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118470</xdr:rowOff>
    </xdr:from>
    <xdr:to>
      <xdr:col>50</xdr:col>
      <xdr:colOff>165100</xdr:colOff>
      <xdr:row>86</xdr:row>
      <xdr:rowOff>48620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445500" y="14367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169270</xdr:rowOff>
    </xdr:from>
    <xdr:to>
      <xdr:col>55</xdr:col>
      <xdr:colOff>0</xdr:colOff>
      <xdr:row>85</xdr:row>
      <xdr:rowOff>169270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496300" y="144186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118700</xdr:rowOff>
    </xdr:from>
    <xdr:to>
      <xdr:col>46</xdr:col>
      <xdr:colOff>38100</xdr:colOff>
      <xdr:row>86</xdr:row>
      <xdr:rowOff>48850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670800" y="14368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169270</xdr:rowOff>
    </xdr:from>
    <xdr:to>
      <xdr:col>50</xdr:col>
      <xdr:colOff>114300</xdr:colOff>
      <xdr:row>85</xdr:row>
      <xdr:rowOff>169500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713980" y="14418670"/>
          <a:ext cx="78232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118287</xdr:rowOff>
    </xdr:from>
    <xdr:to>
      <xdr:col>41</xdr:col>
      <xdr:colOff>101600</xdr:colOff>
      <xdr:row>86</xdr:row>
      <xdr:rowOff>48437</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873240" y="143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169087</xdr:rowOff>
    </xdr:from>
    <xdr:to>
      <xdr:col>45</xdr:col>
      <xdr:colOff>177800</xdr:colOff>
      <xdr:row>85</xdr:row>
      <xdr:rowOff>169500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924040" y="14418487"/>
          <a:ext cx="78994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118562</xdr:rowOff>
    </xdr:from>
    <xdr:to>
      <xdr:col>36</xdr:col>
      <xdr:colOff>165100</xdr:colOff>
      <xdr:row>86</xdr:row>
      <xdr:rowOff>48712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098540" y="143679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169087</xdr:rowOff>
    </xdr:from>
    <xdr:to>
      <xdr:col>41</xdr:col>
      <xdr:colOff>50800</xdr:colOff>
      <xdr:row>85</xdr:row>
      <xdr:rowOff>169362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149340" y="14418487"/>
          <a:ext cx="7747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827158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7509587" y="1413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6712027" y="141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5937327" y="1413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39747</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8271587" y="1445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39977</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7509587" y="1445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39564</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6712027" y="144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39839</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5937327" y="1445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4375764" y="5647509"/>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4414500" y="5426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4287500" y="5647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4414500" y="6275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325600" y="6420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578840" y="64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804140" y="63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029440" y="6408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123188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123372</xdr:rowOff>
    </xdr:from>
    <xdr:to>
      <xdr:col>85</xdr:col>
      <xdr:colOff>177800</xdr:colOff>
      <xdr:row>40</xdr:row>
      <xdr:rowOff>53522</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325600" y="66613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101799</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4414500" y="663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61323</xdr:rowOff>
    </xdr:from>
    <xdr:to>
      <xdr:col>81</xdr:col>
      <xdr:colOff>101600</xdr:colOff>
      <xdr:row>39</xdr:row>
      <xdr:rowOff>162923</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57884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40</xdr:row>
      <xdr:rowOff>2722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629640" y="6650083"/>
          <a:ext cx="74676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142966</xdr:rowOff>
    </xdr:from>
    <xdr:to>
      <xdr:col>76</xdr:col>
      <xdr:colOff>165100</xdr:colOff>
      <xdr:row>40</xdr:row>
      <xdr:rowOff>73116</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804140" y="6680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40</xdr:row>
      <xdr:rowOff>22316</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2854940" y="6650083"/>
          <a:ext cx="77470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146231</xdr:rowOff>
    </xdr:from>
    <xdr:to>
      <xdr:col>72</xdr:col>
      <xdr:colOff>38100</xdr:colOff>
      <xdr:row>40</xdr:row>
      <xdr:rowOff>76381</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029440" y="66841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22316</xdr:rowOff>
    </xdr:from>
    <xdr:to>
      <xdr:col>76</xdr:col>
      <xdr:colOff>114300</xdr:colOff>
      <xdr:row>40</xdr:row>
      <xdr:rowOff>25581</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2072620" y="672791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102144</xdr:rowOff>
    </xdr:from>
    <xdr:to>
      <xdr:col>67</xdr:col>
      <xdr:colOff>101600</xdr:colOff>
      <xdr:row>40</xdr:row>
      <xdr:rowOff>32294</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1231880" y="6640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152944</xdr:rowOff>
    </xdr:from>
    <xdr:to>
      <xdr:col>71</xdr:col>
      <xdr:colOff>177800</xdr:colOff>
      <xdr:row>40</xdr:row>
      <xdr:rowOff>25581</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1282680" y="6690904"/>
          <a:ext cx="78994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4372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752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19005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110298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154050</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4372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64243</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75244" y="676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67508</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1900544" y="677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23421</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1102984" y="672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19509104" y="553212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19547840" y="712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9443700" y="7121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19547840" y="53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944370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19547840" y="663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58940" y="67816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735040" y="6794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7937480" y="678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7162780" y="6788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6388080" y="68028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xdr:rowOff>
    </xdr:from>
    <xdr:to>
      <xdr:col>116</xdr:col>
      <xdr:colOff>114300</xdr:colOff>
      <xdr:row>41</xdr:row>
      <xdr:rowOff>104140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945894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152417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19547840"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4173</xdr:rowOff>
    </xdr:from>
    <xdr:to>
      <xdr:col>112</xdr:col>
      <xdr:colOff>38100</xdr:colOff>
      <xdr:row>41</xdr:row>
      <xdr:rowOff>105773</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8735040" y="68774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53340</xdr:rowOff>
    </xdr:from>
    <xdr:to>
      <xdr:col>116</xdr:col>
      <xdr:colOff>63500</xdr:colOff>
      <xdr:row>41</xdr:row>
      <xdr:rowOff>54973</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8778220" y="6926580"/>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5806</xdr:rowOff>
    </xdr:from>
    <xdr:to>
      <xdr:col>107</xdr:col>
      <xdr:colOff>101600</xdr:colOff>
      <xdr:row>41</xdr:row>
      <xdr:rowOff>107406</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793748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54973</xdr:rowOff>
    </xdr:from>
    <xdr:to>
      <xdr:col>111</xdr:col>
      <xdr:colOff>177800</xdr:colOff>
      <xdr:row>41</xdr:row>
      <xdr:rowOff>56606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7988280" y="6928213"/>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7438</xdr:rowOff>
    </xdr:from>
    <xdr:to>
      <xdr:col>102</xdr:col>
      <xdr:colOff>165100</xdr:colOff>
      <xdr:row>41</xdr:row>
      <xdr:rowOff>109038</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7162780" y="688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56606</xdr:rowOff>
    </xdr:from>
    <xdr:to>
      <xdr:col>107</xdr:col>
      <xdr:colOff>50800</xdr:colOff>
      <xdr:row>41</xdr:row>
      <xdr:rowOff>58238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7213580" y="6929846"/>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9072</xdr:rowOff>
    </xdr:from>
    <xdr:to>
      <xdr:col>98</xdr:col>
      <xdr:colOff>38100</xdr:colOff>
      <xdr:row>41</xdr:row>
      <xdr:rowOff>110672</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6388080" y="68823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58238</xdr:rowOff>
    </xdr:from>
    <xdr:to>
      <xdr:col>102</xdr:col>
      <xdr:colOff>114300</xdr:colOff>
      <xdr:row>41</xdr:row>
      <xdr:rowOff>59872</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6431260" y="6931478"/>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5611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7776267"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700156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6226867" y="658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96900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561127" y="697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98533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7776267" y="697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100165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7001567" y="697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101799</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6226867" y="697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4375764" y="9525000"/>
          <a:ext cx="0" cy="104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44145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4287500" y="10567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44145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2875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44145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325600" y="100457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5788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8041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029440" y="10015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1231880" y="1000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325600" y="99409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44145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57884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100965</xdr:rowOff>
    </xdr:from>
    <xdr:to>
      <xdr:col>85</xdr:col>
      <xdr:colOff>127000</xdr:colOff>
      <xdr:row>60</xdr:row>
      <xdr:rowOff>38100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3629640" y="9991725"/>
          <a:ext cx="74676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80414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51435</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2854940" y="1009650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114935</xdr:rowOff>
    </xdr:from>
    <xdr:to>
      <xdr:col>72</xdr:col>
      <xdr:colOff>38100</xdr:colOff>
      <xdr:row>61</xdr:row>
      <xdr:rowOff>45085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029440" y="10173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165735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2072620" y="10109835"/>
          <a:ext cx="78232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71120</xdr:rowOff>
    </xdr:from>
    <xdr:to>
      <xdr:col>67</xdr:col>
      <xdr:colOff>101600</xdr:colOff>
      <xdr:row>61</xdr:row>
      <xdr:rowOff>1270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1231880" y="1012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121920</xdr:rowOff>
    </xdr:from>
    <xdr:to>
      <xdr:col>71</xdr:col>
      <xdr:colOff>177800</xdr:colOff>
      <xdr:row>60</xdr:row>
      <xdr:rowOff>165735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1282680" y="10180320"/>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3437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752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19005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110298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437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752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36212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19005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163847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110298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19509104" y="9286494"/>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19547840" y="105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9443700" y="1056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19547840" y="906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9443700" y="928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735040" y="10332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7937480" y="1033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7162780" y="10312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6388080" y="10333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81407</xdr:rowOff>
    </xdr:from>
    <xdr:to>
      <xdr:col>116</xdr:col>
      <xdr:colOff>114300</xdr:colOff>
      <xdr:row>63</xdr:row>
      <xdr:rowOff>11557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9458940" y="10475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167784</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19547840" y="1039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83121</xdr:rowOff>
    </xdr:from>
    <xdr:to>
      <xdr:col>112</xdr:col>
      <xdr:colOff>38100</xdr:colOff>
      <xdr:row>63</xdr:row>
      <xdr:rowOff>13271</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8735040" y="10476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132207</xdr:rowOff>
    </xdr:from>
    <xdr:to>
      <xdr:col>116</xdr:col>
      <xdr:colOff>63500</xdr:colOff>
      <xdr:row>62</xdr:row>
      <xdr:rowOff>133921</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8778220" y="10525887"/>
          <a:ext cx="73152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84645</xdr:rowOff>
    </xdr:from>
    <xdr:to>
      <xdr:col>107</xdr:col>
      <xdr:colOff>101600</xdr:colOff>
      <xdr:row>63</xdr:row>
      <xdr:rowOff>14795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7937480" y="10478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133921</xdr:rowOff>
    </xdr:from>
    <xdr:to>
      <xdr:col>111</xdr:col>
      <xdr:colOff>177800</xdr:colOff>
      <xdr:row>62</xdr:row>
      <xdr:rowOff>135445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7988280" y="10527601"/>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73025</xdr:rowOff>
    </xdr:from>
    <xdr:to>
      <xdr:col>102</xdr:col>
      <xdr:colOff>165100</xdr:colOff>
      <xdr:row>63</xdr:row>
      <xdr:rowOff>3175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7162780" y="1046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123825</xdr:rowOff>
    </xdr:from>
    <xdr:to>
      <xdr:col>107</xdr:col>
      <xdr:colOff>50800</xdr:colOff>
      <xdr:row>62</xdr:row>
      <xdr:rowOff>135445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7213580" y="10517505"/>
          <a:ext cx="7747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72834</xdr:rowOff>
    </xdr:from>
    <xdr:to>
      <xdr:col>98</xdr:col>
      <xdr:colOff>38100</xdr:colOff>
      <xdr:row>63</xdr:row>
      <xdr:rowOff>2984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6388080" y="10466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123634</xdr:rowOff>
    </xdr:from>
    <xdr:to>
      <xdr:col>102</xdr:col>
      <xdr:colOff>114300</xdr:colOff>
      <xdr:row>62</xdr:row>
      <xdr:rowOff>123825</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6431260" y="10517314"/>
          <a:ext cx="78232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18561127" y="101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17776267" y="1011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7001567"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6226867" y="1011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4398</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18561127" y="1056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5922</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17776267" y="1056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165752</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7001567" y="105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165561</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6226867" y="1055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4375764" y="1304435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4414500" y="12823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4287500" y="13044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441450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325600" y="1380725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5788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029440" y="13849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1231880" y="1380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145687</xdr:rowOff>
    </xdr:from>
    <xdr:to>
      <xdr:col>85</xdr:col>
      <xdr:colOff>177800</xdr:colOff>
      <xdr:row>83</xdr:row>
      <xdr:rowOff>75837</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325600" y="138921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124114</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4414500" y="13870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578840" y="1381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121376</xdr:rowOff>
    </xdr:from>
    <xdr:to>
      <xdr:col>85</xdr:col>
      <xdr:colOff>127000</xdr:colOff>
      <xdr:row>83</xdr:row>
      <xdr:rowOff>25037</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629640" y="13867856"/>
          <a:ext cx="746760" cy="7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804140" y="13713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13607</xdr:rowOff>
    </xdr:from>
    <xdr:to>
      <xdr:col>81</xdr:col>
      <xdr:colOff>50800</xdr:colOff>
      <xdr:row>82</xdr:row>
      <xdr:rowOff>121376</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854940" y="13760087"/>
          <a:ext cx="7747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029440" y="13768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xdr:rowOff>
    </xdr:from>
    <xdr:to>
      <xdr:col>76</xdr:col>
      <xdr:colOff>114300</xdr:colOff>
      <xdr:row>82</xdr:row>
      <xdr:rowOff>72389</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flipV="1">
          <a:off x="12072620" y="13760087"/>
          <a:ext cx="78232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xdr:rowOff>
    </xdr:from>
    <xdr:to>
      <xdr:col>67</xdr:col>
      <xdr:colOff>101600</xdr:colOff>
      <xdr:row>81</xdr:row>
      <xdr:rowOff>110127</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1231880" y="1358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59327</xdr:rowOff>
    </xdr:from>
    <xdr:to>
      <xdr:col>71</xdr:col>
      <xdr:colOff>177800</xdr:colOff>
      <xdr:row>82</xdr:row>
      <xdr:rowOff>72389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1282680" y="13638167"/>
          <a:ext cx="789940" cy="18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3437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26752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190054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1102984" y="1390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163303</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3437244" y="139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2675244" y="1349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19005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126654</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1102984" y="1337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E00-0000C3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19509104" y="13228320"/>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E00-0000C5020000}"/>
            </a:ext>
          </a:extLst>
        </xdr:cNvPr>
        <xdr:cNvSpPr txBox="1"/>
      </xdr:nvSpPr>
      <xdr:spPr>
        <a:xfrm>
          <a:off x="19547840"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9443700" y="14480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E00-0000C7020000}"/>
            </a:ext>
          </a:extLst>
        </xdr:cNvPr>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E00-0000C9020000}"/>
            </a:ext>
          </a:extLst>
        </xdr:cNvPr>
        <xdr:cNvSpPr txBox="1"/>
      </xdr:nvSpPr>
      <xdr:spPr>
        <a:xfrm>
          <a:off x="195478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735040" y="14094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793748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716278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6388080" y="14132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76200</xdr:rowOff>
    </xdr:from>
    <xdr:to>
      <xdr:col>116</xdr:col>
      <xdr:colOff>114300</xdr:colOff>
      <xdr:row>83</xdr:row>
      <xdr:rowOff>6350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58940" y="13822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E00-0000D5020000}"/>
            </a:ext>
          </a:extLst>
        </xdr:cNvPr>
        <xdr:cNvSpPr txBox="1"/>
      </xdr:nvSpPr>
      <xdr:spPr>
        <a:xfrm>
          <a:off x="19547840" y="1367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735040" y="13822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127000</xdr:rowOff>
    </xdr:from>
    <xdr:to>
      <xdr:col>116</xdr:col>
      <xdr:colOff>63500</xdr:colOff>
      <xdr:row>82</xdr:row>
      <xdr:rowOff>127000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778220" y="138734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7937480" y="13835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127000</xdr:rowOff>
    </xdr:from>
    <xdr:to>
      <xdr:col>111</xdr:col>
      <xdr:colOff>177800</xdr:colOff>
      <xdr:row>82</xdr:row>
      <xdr:rowOff>139700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7988280" y="1387348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88900</xdr:rowOff>
    </xdr:from>
    <xdr:to>
      <xdr:col>102</xdr:col>
      <xdr:colOff>165100</xdr:colOff>
      <xdr:row>83</xdr:row>
      <xdr:rowOff>19050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7162780" y="13835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139700</xdr:rowOff>
    </xdr:from>
    <xdr:to>
      <xdr:col>107</xdr:col>
      <xdr:colOff>50800</xdr:colOff>
      <xdr:row>82</xdr:row>
      <xdr:rowOff>139700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7213580" y="138861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88900</xdr:rowOff>
    </xdr:from>
    <xdr:to>
      <xdr:col>98</xdr:col>
      <xdr:colOff>38100</xdr:colOff>
      <xdr:row>83</xdr:row>
      <xdr:rowOff>19050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6388080" y="13835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139700</xdr:rowOff>
    </xdr:from>
    <xdr:to>
      <xdr:col>102</xdr:col>
      <xdr:colOff>114300</xdr:colOff>
      <xdr:row>82</xdr:row>
      <xdr:rowOff>139700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6431260" y="138861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a:extLst>
            <a:ext uri="{FF2B5EF4-FFF2-40B4-BE49-F238E27FC236}">
              <a16:creationId xmlns:a16="http://schemas.microsoft.com/office/drawing/2014/main" id="{00000000-0008-0000-0E00-0000DE020000}"/>
            </a:ext>
          </a:extLst>
        </xdr:cNvPr>
        <xdr:cNvSpPr txBox="1"/>
      </xdr:nvSpPr>
      <xdr:spPr>
        <a:xfrm>
          <a:off x="18561127" y="141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a:extLst>
            <a:ext uri="{FF2B5EF4-FFF2-40B4-BE49-F238E27FC236}">
              <a16:creationId xmlns:a16="http://schemas.microsoft.com/office/drawing/2014/main" id="{00000000-0008-0000-0E00-0000DF020000}"/>
            </a:ext>
          </a:extLst>
        </xdr:cNvPr>
        <xdr:cNvSpPr txBox="1"/>
      </xdr:nvSpPr>
      <xdr:spPr>
        <a:xfrm>
          <a:off x="177762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a:extLst>
            <a:ext uri="{FF2B5EF4-FFF2-40B4-BE49-F238E27FC236}">
              <a16:creationId xmlns:a16="http://schemas.microsoft.com/office/drawing/2014/main" id="{00000000-0008-0000-0E00-0000E0020000}"/>
            </a:ext>
          </a:extLst>
        </xdr:cNvPr>
        <xdr:cNvSpPr txBox="1"/>
      </xdr:nvSpPr>
      <xdr:spPr>
        <a:xfrm>
          <a:off x="170015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a:extLst>
            <a:ext uri="{FF2B5EF4-FFF2-40B4-BE49-F238E27FC236}">
              <a16:creationId xmlns:a16="http://schemas.microsoft.com/office/drawing/2014/main" id="{00000000-0008-0000-0E00-0000E1020000}"/>
            </a:ext>
          </a:extLst>
        </xdr:cNvPr>
        <xdr:cNvSpPr txBox="1"/>
      </xdr:nvSpPr>
      <xdr:spPr>
        <a:xfrm>
          <a:off x="16226867" y="142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738" name="n_1mainValue【児童館】&#10;一人当たり面積">
          <a:extLst>
            <a:ext uri="{FF2B5EF4-FFF2-40B4-BE49-F238E27FC236}">
              <a16:creationId xmlns:a16="http://schemas.microsoft.com/office/drawing/2014/main" id="{00000000-0008-0000-0E00-0000E2020000}"/>
            </a:ext>
          </a:extLst>
        </xdr:cNvPr>
        <xdr:cNvSpPr txBox="1"/>
      </xdr:nvSpPr>
      <xdr:spPr>
        <a:xfrm>
          <a:off x="18561127" y="1360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739" name="n_2mainValue【児童館】&#10;一人当たり面積">
          <a:extLst>
            <a:ext uri="{FF2B5EF4-FFF2-40B4-BE49-F238E27FC236}">
              <a16:creationId xmlns:a16="http://schemas.microsoft.com/office/drawing/2014/main" id="{00000000-0008-0000-0E00-0000E3020000}"/>
            </a:ext>
          </a:extLst>
        </xdr:cNvPr>
        <xdr:cNvSpPr txBox="1"/>
      </xdr:nvSpPr>
      <xdr:spPr>
        <a:xfrm>
          <a:off x="17776267" y="1361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35577</xdr:rowOff>
    </xdr:from>
    <xdr:ext cx="469744" cy="259045"/>
    <xdr:sp macro="" textlink="">
      <xdr:nvSpPr>
        <xdr:cNvPr id="740" name="n_3mainValue【児童館】&#10;一人当たり面積">
          <a:extLst>
            <a:ext uri="{FF2B5EF4-FFF2-40B4-BE49-F238E27FC236}">
              <a16:creationId xmlns:a16="http://schemas.microsoft.com/office/drawing/2014/main" id="{00000000-0008-0000-0E00-0000E4020000}"/>
            </a:ext>
          </a:extLst>
        </xdr:cNvPr>
        <xdr:cNvSpPr txBox="1"/>
      </xdr:nvSpPr>
      <xdr:spPr>
        <a:xfrm>
          <a:off x="17001567" y="1361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35577</xdr:rowOff>
    </xdr:from>
    <xdr:ext cx="469744" cy="259045"/>
    <xdr:sp macro="" textlink="">
      <xdr:nvSpPr>
        <xdr:cNvPr id="741" name="n_4mainValue【児童館】&#10;一人当たり面積">
          <a:extLst>
            <a:ext uri="{FF2B5EF4-FFF2-40B4-BE49-F238E27FC236}">
              <a16:creationId xmlns:a16="http://schemas.microsoft.com/office/drawing/2014/main" id="{00000000-0008-0000-0E00-0000E5020000}"/>
            </a:ext>
          </a:extLst>
        </xdr:cNvPr>
        <xdr:cNvSpPr txBox="1"/>
      </xdr:nvSpPr>
      <xdr:spPr>
        <a:xfrm>
          <a:off x="16226867" y="1361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4375764"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441450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42875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4414500" y="17404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4325600" y="1754949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3578840" y="1755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2804140" y="17541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02944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1231880" y="1752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325600" y="176847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44145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57884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133350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3629640" y="1769745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804140" y="1757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95250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854940" y="1762125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2029440" y="1769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144780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flipV="1">
          <a:off x="12072620" y="17621250"/>
          <a:ext cx="78232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1231880" y="1753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144780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1282680" y="17586960"/>
          <a:ext cx="78994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34372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2675244" y="1732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19005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1102984" y="1730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34372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26752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19005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110298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00000000-0008-0000-0E00-000036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19509104" y="1669161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00000000-0008-0000-0E00-000038030000}"/>
            </a:ext>
          </a:extLst>
        </xdr:cNvPr>
        <xdr:cNvSpPr txBox="1"/>
      </xdr:nvSpPr>
      <xdr:spPr>
        <a:xfrm>
          <a:off x="19547840" y="182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443700" y="1824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000000-0008-0000-0E00-00003A030000}"/>
            </a:ext>
          </a:extLst>
        </xdr:cNvPr>
        <xdr:cNvSpPr txBox="1"/>
      </xdr:nvSpPr>
      <xdr:spPr>
        <a:xfrm>
          <a:off x="1954784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94437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00000000-0008-0000-0E00-00003C030000}"/>
            </a:ext>
          </a:extLst>
        </xdr:cNvPr>
        <xdr:cNvSpPr txBox="1"/>
      </xdr:nvSpPr>
      <xdr:spPr>
        <a:xfrm>
          <a:off x="1954784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589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735040" y="178009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7937480" y="178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716278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638808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44450</xdr:rowOff>
    </xdr:from>
    <xdr:to>
      <xdr:col>116</xdr:col>
      <xdr:colOff>114300</xdr:colOff>
      <xdr:row>108</xdr:row>
      <xdr:rowOff>146050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945894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130827</xdr:rowOff>
    </xdr:from>
    <xdr:ext cx="469744" cy="259045"/>
    <xdr:sp macro="" textlink="">
      <xdr:nvSpPr>
        <xdr:cNvPr id="840" name="【公民館】&#10;一人当たり面積該当値テキスト">
          <a:extLst>
            <a:ext uri="{FF2B5EF4-FFF2-40B4-BE49-F238E27FC236}">
              <a16:creationId xmlns:a16="http://schemas.microsoft.com/office/drawing/2014/main" id="{00000000-0008-0000-0E00-000048030000}"/>
            </a:ext>
          </a:extLst>
        </xdr:cNvPr>
        <xdr:cNvSpPr txBox="1"/>
      </xdr:nvSpPr>
      <xdr:spPr>
        <a:xfrm>
          <a:off x="19547840"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44450</xdr:rowOff>
    </xdr:from>
    <xdr:to>
      <xdr:col>112</xdr:col>
      <xdr:colOff>38100</xdr:colOff>
      <xdr:row>108</xdr:row>
      <xdr:rowOff>146050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8735040" y="18149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95250</xdr:rowOff>
    </xdr:from>
    <xdr:to>
      <xdr:col>116</xdr:col>
      <xdr:colOff>63500</xdr:colOff>
      <xdr:row>108</xdr:row>
      <xdr:rowOff>95250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8778220" y="182003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44450</xdr:rowOff>
    </xdr:from>
    <xdr:to>
      <xdr:col>107</xdr:col>
      <xdr:colOff>101600</xdr:colOff>
      <xdr:row>108</xdr:row>
      <xdr:rowOff>146050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793748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95250</xdr:rowOff>
    </xdr:from>
    <xdr:to>
      <xdr:col>111</xdr:col>
      <xdr:colOff>177800</xdr:colOff>
      <xdr:row>108</xdr:row>
      <xdr:rowOff>95250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7988280" y="18200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44450</xdr:rowOff>
    </xdr:from>
    <xdr:to>
      <xdr:col>102</xdr:col>
      <xdr:colOff>165100</xdr:colOff>
      <xdr:row>108</xdr:row>
      <xdr:rowOff>146050</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716278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95250</xdr:rowOff>
    </xdr:from>
    <xdr:to>
      <xdr:col>107</xdr:col>
      <xdr:colOff>50800</xdr:colOff>
      <xdr:row>108</xdr:row>
      <xdr:rowOff>95250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7213580" y="18200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44450</xdr:rowOff>
    </xdr:from>
    <xdr:to>
      <xdr:col>98</xdr:col>
      <xdr:colOff>38100</xdr:colOff>
      <xdr:row>108</xdr:row>
      <xdr:rowOff>146050</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6388080" y="18149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95250</xdr:rowOff>
    </xdr:from>
    <xdr:to>
      <xdr:col>102</xdr:col>
      <xdr:colOff>114300</xdr:colOff>
      <xdr:row>108</xdr:row>
      <xdr:rowOff>95250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6431260" y="182003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00000000-0008-0000-0E00-000051030000}"/>
            </a:ext>
          </a:extLst>
        </xdr:cNvPr>
        <xdr:cNvSpPr txBox="1"/>
      </xdr:nvSpPr>
      <xdr:spPr>
        <a:xfrm>
          <a:off x="18561127" y="175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00000000-0008-0000-0E00-000052030000}"/>
            </a:ext>
          </a:extLst>
        </xdr:cNvPr>
        <xdr:cNvSpPr txBox="1"/>
      </xdr:nvSpPr>
      <xdr:spPr>
        <a:xfrm>
          <a:off x="17776267" y="175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00000000-0008-0000-0E00-000053030000}"/>
            </a:ext>
          </a:extLst>
        </xdr:cNvPr>
        <xdr:cNvSpPr txBox="1"/>
      </xdr:nvSpPr>
      <xdr:spPr>
        <a:xfrm>
          <a:off x="17001567" y="175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00000000-0008-0000-0E00-000054030000}"/>
            </a:ext>
          </a:extLst>
        </xdr:cNvPr>
        <xdr:cNvSpPr txBox="1"/>
      </xdr:nvSpPr>
      <xdr:spPr>
        <a:xfrm>
          <a:off x="1622686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137177</xdr:rowOff>
    </xdr:from>
    <xdr:ext cx="469744" cy="259045"/>
    <xdr:sp macro="" textlink="">
      <xdr:nvSpPr>
        <xdr:cNvPr id="853" name="n_1mainValue【公民館】&#10;一人当たり面積">
          <a:extLst>
            <a:ext uri="{FF2B5EF4-FFF2-40B4-BE49-F238E27FC236}">
              <a16:creationId xmlns:a16="http://schemas.microsoft.com/office/drawing/2014/main" id="{00000000-0008-0000-0E00-000055030000}"/>
            </a:ext>
          </a:extLst>
        </xdr:cNvPr>
        <xdr:cNvSpPr txBox="1"/>
      </xdr:nvSpPr>
      <xdr:spPr>
        <a:xfrm>
          <a:off x="185611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137177</xdr:rowOff>
    </xdr:from>
    <xdr:ext cx="469744" cy="259045"/>
    <xdr:sp macro="" textlink="">
      <xdr:nvSpPr>
        <xdr:cNvPr id="854" name="n_2mainValue【公民館】&#10;一人当たり面積">
          <a:extLst>
            <a:ext uri="{FF2B5EF4-FFF2-40B4-BE49-F238E27FC236}">
              <a16:creationId xmlns:a16="http://schemas.microsoft.com/office/drawing/2014/main" id="{00000000-0008-0000-0E00-000056030000}"/>
            </a:ext>
          </a:extLst>
        </xdr:cNvPr>
        <xdr:cNvSpPr txBox="1"/>
      </xdr:nvSpPr>
      <xdr:spPr>
        <a:xfrm>
          <a:off x="1777626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137177</xdr:rowOff>
    </xdr:from>
    <xdr:ext cx="469744" cy="259045"/>
    <xdr:sp macro="" textlink="">
      <xdr:nvSpPr>
        <xdr:cNvPr id="855" name="n_3mainValue【公民館】&#10;一人当たり面積">
          <a:extLst>
            <a:ext uri="{FF2B5EF4-FFF2-40B4-BE49-F238E27FC236}">
              <a16:creationId xmlns:a16="http://schemas.microsoft.com/office/drawing/2014/main" id="{00000000-0008-0000-0E00-000057030000}"/>
            </a:ext>
          </a:extLst>
        </xdr:cNvPr>
        <xdr:cNvSpPr txBox="1"/>
      </xdr:nvSpPr>
      <xdr:spPr>
        <a:xfrm>
          <a:off x="1700156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137177</xdr:rowOff>
    </xdr:from>
    <xdr:ext cx="469744" cy="259045"/>
    <xdr:sp macro="" textlink="">
      <xdr:nvSpPr>
        <xdr:cNvPr id="856" name="n_4mainValue【公民館】&#10;一人当たり面積">
          <a:extLst>
            <a:ext uri="{FF2B5EF4-FFF2-40B4-BE49-F238E27FC236}">
              <a16:creationId xmlns:a16="http://schemas.microsoft.com/office/drawing/2014/main" id="{00000000-0008-0000-0E00-000058030000}"/>
            </a:ext>
          </a:extLst>
        </xdr:cNvPr>
        <xdr:cNvSpPr txBox="1"/>
      </xdr:nvSpPr>
      <xdr:spPr>
        <a:xfrm>
          <a:off x="1622686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類似団体と比較して特に有形固定資産減価償却率が高くなっている施設は、認定こども園・幼稚園・保育所（当市は保育園）、公営住宅である。</a:t>
          </a:r>
        </a:p>
        <a:p>
          <a:r>
            <a:rPr kumimoji="1" lang="ja-JP" altLang="en-US" sz="1300">
              <a:latin typeface="ＭＳ Ｐゴシック" panose="020B0600070205080204" pitchFamily="50" charset="-128"/>
              <a:ea typeface="ＭＳ Ｐゴシック" panose="020B0600070205080204" pitchFamily="50" charset="-128"/>
            </a:rPr>
            <a:t>保育園は、令和元年度に個別施設計画を策定したところであり、同計画に基づいて令和３年度に２園を１園に統合し建替を行うなど、保育園の老朽化対策に取り組んでいる。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公営住宅は、ほとんどの施設で老朽化が著しい。公営住宅等長寿命化変更計画に沿って日々の修繕を行い、今後は払下げを含め検討していく。</a:t>
          </a:r>
        </a:p>
        <a:p>
          <a:r>
            <a:rPr kumimoji="1" lang="ja-JP" altLang="en-US" sz="1300">
              <a:latin typeface="ＭＳ Ｐゴシック" panose="020B0600070205080204" pitchFamily="50" charset="-128"/>
              <a:ea typeface="ＭＳ Ｐゴシック" panose="020B0600070205080204" pitchFamily="50" charset="-128"/>
            </a:rPr>
            <a:t>教員住宅は、施設の老朽化がひどく、現在は居住者はほとんどいない状況。今後は解体及び払下げを進めていく。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学校施設は、大規模修繕及び集約化を進めていく。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41,988
41,082
98.55
25,587,946
24,672,575
719,954
10,325,888
19,939,801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3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153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158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89081</xdr:rowOff>
    </xdr:from>
    <xdr:to>
      <xdr:col>24</xdr:col>
      <xdr:colOff>114300</xdr:colOff>
      <xdr:row>35</xdr:row>
      <xdr:rowOff>19231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5788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111958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56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27033</xdr:rowOff>
    </xdr:from>
    <xdr:to>
      <xdr:col>20</xdr:col>
      <xdr:colOff>38100</xdr:colOff>
      <xdr:row>34</xdr:row>
      <xdr:rowOff>128633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57267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77833</xdr:rowOff>
    </xdr:from>
    <xdr:to>
      <xdr:col>24</xdr:col>
      <xdr:colOff>63500</xdr:colOff>
      <xdr:row>34</xdr:row>
      <xdr:rowOff>139881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5777593"/>
          <a:ext cx="73152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74386</xdr:rowOff>
    </xdr:from>
    <xdr:to>
      <xdr:col>15</xdr:col>
      <xdr:colOff>101600</xdr:colOff>
      <xdr:row>34</xdr:row>
      <xdr:rowOff>4536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5606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125186</xdr:rowOff>
    </xdr:from>
    <xdr:to>
      <xdr:col>19</xdr:col>
      <xdr:colOff>177800</xdr:colOff>
      <xdr:row>34</xdr:row>
      <xdr:rowOff>77833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5657306"/>
          <a:ext cx="78994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74386</xdr:rowOff>
    </xdr:from>
    <xdr:to>
      <xdr:col>10</xdr:col>
      <xdr:colOff>165100</xdr:colOff>
      <xdr:row>34</xdr:row>
      <xdr:rowOff>4536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5606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125186</xdr:rowOff>
    </xdr:from>
    <xdr:to>
      <xdr:col>15</xdr:col>
      <xdr:colOff>50800</xdr:colOff>
      <xdr:row>33</xdr:row>
      <xdr:rowOff>125186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565730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13970</xdr:rowOff>
    </xdr:from>
    <xdr:to>
      <xdr:col>6</xdr:col>
      <xdr:colOff>38100</xdr:colOff>
      <xdr:row>33</xdr:row>
      <xdr:rowOff>115570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5546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64770</xdr:rowOff>
    </xdr:from>
    <xdr:to>
      <xdr:col>10</xdr:col>
      <xdr:colOff>114300</xdr:colOff>
      <xdr:row>33</xdr:row>
      <xdr:rowOff>125186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5596890"/>
          <a:ext cx="78232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24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23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145160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55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21063</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418021" y="5385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21063</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43321" y="5385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132097</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45761" y="5328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76453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76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63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776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78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791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81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124460</xdr:rowOff>
    </xdr:from>
    <xdr:to>
      <xdr:col>55</xdr:col>
      <xdr:colOff>50800</xdr:colOff>
      <xdr:row>41</xdr:row>
      <xdr:rowOff>54610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83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102887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xdr:rowOff>
    </xdr:from>
    <xdr:to>
      <xdr:col>55</xdr:col>
      <xdr:colOff>0</xdr:colOff>
      <xdr:row>41</xdr:row>
      <xdr:rowOff>3810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496300" y="68770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83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3810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713980" y="68770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3810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24040" y="68770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128270</xdr:rowOff>
    </xdr:from>
    <xdr:to>
      <xdr:col>36</xdr:col>
      <xdr:colOff>165100</xdr:colOff>
      <xdr:row>41</xdr:row>
      <xdr:rowOff>58420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83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7620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149340" y="687705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49547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086225" y="921258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124960" y="899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02082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12496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03606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73990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6520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73025</xdr:rowOff>
    </xdr:from>
    <xdr:to>
      <xdr:col>24</xdr:col>
      <xdr:colOff>114300</xdr:colOff>
      <xdr:row>63</xdr:row>
      <xdr:rowOff>3175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036060" y="1046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51452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12496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312160" y="10432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123825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355340" y="1048321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141605</xdr:rowOff>
    </xdr:from>
    <xdr:to>
      <xdr:col>15</xdr:col>
      <xdr:colOff>101600</xdr:colOff>
      <xdr:row>62</xdr:row>
      <xdr:rowOff>71755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514600" y="10367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20955</xdr:rowOff>
    </xdr:from>
    <xdr:to>
      <xdr:col>19</xdr:col>
      <xdr:colOff>177800</xdr:colOff>
      <xdr:row>62</xdr:row>
      <xdr:rowOff>89535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565400" y="10414635"/>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739900" y="1033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158115</xdr:rowOff>
    </xdr:from>
    <xdr:to>
      <xdr:col>15</xdr:col>
      <xdr:colOff>50800</xdr:colOff>
      <xdr:row>62</xdr:row>
      <xdr:rowOff>20955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790700" y="1038415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105410</xdr:rowOff>
    </xdr:from>
    <xdr:to>
      <xdr:col>6</xdr:col>
      <xdr:colOff>38100</xdr:colOff>
      <xdr:row>63</xdr:row>
      <xdr:rowOff>35560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65200" y="1049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158115</xdr:rowOff>
    </xdr:from>
    <xdr:to>
      <xdr:col>10</xdr:col>
      <xdr:colOff>114300</xdr:colOff>
      <xdr:row>62</xdr:row>
      <xdr:rowOff>156210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1008380" y="10384155"/>
          <a:ext cx="78232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17056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3857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61100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3630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17056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38570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61100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26687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83630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219565" y="9516237"/>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9258300" y="9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154160" y="9516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9258300" y="10466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192260" y="10611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445500" y="1062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670800" y="10630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8732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098540" y="10633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141986</xdr:rowOff>
    </xdr:from>
    <xdr:to>
      <xdr:col>55</xdr:col>
      <xdr:colOff>50800</xdr:colOff>
      <xdr:row>64</xdr:row>
      <xdr:rowOff>72136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192260" y="10703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56913</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9258300" y="1061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141986</xdr:rowOff>
    </xdr:from>
    <xdr:to>
      <xdr:col>50</xdr:col>
      <xdr:colOff>165100</xdr:colOff>
      <xdr:row>64</xdr:row>
      <xdr:rowOff>72136</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445500" y="10703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21336</xdr:rowOff>
    </xdr:from>
    <xdr:to>
      <xdr:col>55</xdr:col>
      <xdr:colOff>0</xdr:colOff>
      <xdr:row>64</xdr:row>
      <xdr:rowOff>21336</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496300" y="107502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142367</xdr:rowOff>
    </xdr:from>
    <xdr:to>
      <xdr:col>46</xdr:col>
      <xdr:colOff>38100</xdr:colOff>
      <xdr:row>64</xdr:row>
      <xdr:rowOff>72517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670800" y="10703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21336</xdr:rowOff>
    </xdr:from>
    <xdr:to>
      <xdr:col>50</xdr:col>
      <xdr:colOff>114300</xdr:colOff>
      <xdr:row>64</xdr:row>
      <xdr:rowOff>21717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713980" y="10750296"/>
          <a:ext cx="78232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142748</xdr:rowOff>
    </xdr:from>
    <xdr:to>
      <xdr:col>41</xdr:col>
      <xdr:colOff>101600</xdr:colOff>
      <xdr:row>64</xdr:row>
      <xdr:rowOff>72898</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873240" y="10704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21717</xdr:rowOff>
    </xdr:from>
    <xdr:to>
      <xdr:col>45</xdr:col>
      <xdr:colOff>177800</xdr:colOff>
      <xdr:row>64</xdr:row>
      <xdr:rowOff>22098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24040" y="10750677"/>
          <a:ext cx="78994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130175</xdr:rowOff>
    </xdr:from>
    <xdr:to>
      <xdr:col>36</xdr:col>
      <xdr:colOff>165100</xdr:colOff>
      <xdr:row>64</xdr:row>
      <xdr:rowOff>60325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098540" y="10691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9525</xdr:rowOff>
    </xdr:from>
    <xdr:to>
      <xdr:col>41</xdr:col>
      <xdr:colOff>50800</xdr:colOff>
      <xdr:row>64</xdr:row>
      <xdr:rowOff>22098</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149340" y="10738485"/>
          <a:ext cx="7747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827158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750958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67120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5937327" y="1041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63263</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8271587" y="107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63644</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7509587" y="1079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64025</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67120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51452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59373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086225" y="13089527"/>
          <a:ext cx="0" cy="1496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124960" y="128723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020820" y="13089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12496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036060" y="138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312160" y="13854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5146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739900" y="138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65200" y="138039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90170</xdr:rowOff>
    </xdr:from>
    <xdr:to>
      <xdr:col>24</xdr:col>
      <xdr:colOff>114300</xdr:colOff>
      <xdr:row>86</xdr:row>
      <xdr:rowOff>20320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03606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68597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12496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55880</xdr:rowOff>
    </xdr:from>
    <xdr:to>
      <xdr:col>20</xdr:col>
      <xdr:colOff>38100</xdr:colOff>
      <xdr:row>85</xdr:row>
      <xdr:rowOff>157480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312160" y="14305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140970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355340" y="1435608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155484</xdr:rowOff>
    </xdr:from>
    <xdr:to>
      <xdr:col>15</xdr:col>
      <xdr:colOff>101600</xdr:colOff>
      <xdr:row>85</xdr:row>
      <xdr:rowOff>85634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514600" y="142372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34834</xdr:rowOff>
    </xdr:from>
    <xdr:to>
      <xdr:col>19</xdr:col>
      <xdr:colOff>177800</xdr:colOff>
      <xdr:row>85</xdr:row>
      <xdr:rowOff>106680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565400" y="14284234"/>
          <a:ext cx="78994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165281</xdr:rowOff>
    </xdr:from>
    <xdr:to>
      <xdr:col>10</xdr:col>
      <xdr:colOff>165100</xdr:colOff>
      <xdr:row>85</xdr:row>
      <xdr:rowOff>95431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739900" y="14247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34834</xdr:rowOff>
    </xdr:from>
    <xdr:to>
      <xdr:col>15</xdr:col>
      <xdr:colOff>50800</xdr:colOff>
      <xdr:row>85</xdr:row>
      <xdr:rowOff>44631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1790700" y="14284234"/>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111398</xdr:rowOff>
    </xdr:from>
    <xdr:to>
      <xdr:col>6</xdr:col>
      <xdr:colOff>38100</xdr:colOff>
      <xdr:row>85</xdr:row>
      <xdr:rowOff>41548</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65200" y="141931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162198</xdr:rowOff>
    </xdr:from>
    <xdr:to>
      <xdr:col>10</xdr:col>
      <xdr:colOff>114300</xdr:colOff>
      <xdr:row>85</xdr:row>
      <xdr:rowOff>44631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008380" y="14243958"/>
          <a:ext cx="78232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17056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385704" y="1360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61100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836304" y="1358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148607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17056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76761</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385704"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86558</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611004" y="1433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32675</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836304" y="14282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9219565" y="132143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9258300" y="1452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9154160" y="1452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9258300" y="1299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9154160" y="13214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9258300" y="1414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192260" y="14287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44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670800" y="1429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87324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09854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192260" y="144119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9258300" y="143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162561</xdr:rowOff>
    </xdr:from>
    <xdr:to>
      <xdr:col>50</xdr:col>
      <xdr:colOff>165100</xdr:colOff>
      <xdr:row>86</xdr:row>
      <xdr:rowOff>92711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445500" y="14411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41911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496300" y="1445895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163830</xdr:rowOff>
    </xdr:from>
    <xdr:to>
      <xdr:col>46</xdr:col>
      <xdr:colOff>38100</xdr:colOff>
      <xdr:row>86</xdr:row>
      <xdr:rowOff>93980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670800" y="14413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41911</xdr:rowOff>
    </xdr:from>
    <xdr:to>
      <xdr:col>50</xdr:col>
      <xdr:colOff>114300</xdr:colOff>
      <xdr:row>86</xdr:row>
      <xdr:rowOff>43180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713980" y="14458951"/>
          <a:ext cx="7823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163830</xdr:rowOff>
    </xdr:from>
    <xdr:to>
      <xdr:col>41</xdr:col>
      <xdr:colOff>101600</xdr:colOff>
      <xdr:row>86</xdr:row>
      <xdr:rowOff>93980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873240" y="1441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43180</xdr:rowOff>
    </xdr:from>
    <xdr:to>
      <xdr:col>45</xdr:col>
      <xdr:colOff>177800</xdr:colOff>
      <xdr:row>86</xdr:row>
      <xdr:rowOff>43180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24040" y="14460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163830</xdr:rowOff>
    </xdr:from>
    <xdr:to>
      <xdr:col>36</xdr:col>
      <xdr:colOff>165100</xdr:colOff>
      <xdr:row>86</xdr:row>
      <xdr:rowOff>93980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098540" y="14413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43180</xdr:rowOff>
    </xdr:from>
    <xdr:to>
      <xdr:col>41</xdr:col>
      <xdr:colOff>50800</xdr:colOff>
      <xdr:row>86</xdr:row>
      <xdr:rowOff>43180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6149340" y="144602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8271587" y="140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7509587"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6712027" y="1408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5937327" y="140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83838</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8271587" y="145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85107</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750958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85107</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671202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85107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5937327"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086225"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12496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02082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124960" y="17336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03606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31216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5146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73990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96520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167458</xdr:rowOff>
    </xdr:from>
    <xdr:to>
      <xdr:col>24</xdr:col>
      <xdr:colOff>114300</xdr:colOff>
      <xdr:row>107</xdr:row>
      <xdr:rowOff>97608</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036060" y="17937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145885</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124960" y="1791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159294</xdr:rowOff>
    </xdr:from>
    <xdr:to>
      <xdr:col>20</xdr:col>
      <xdr:colOff>38100</xdr:colOff>
      <xdr:row>107</xdr:row>
      <xdr:rowOff>89444</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312160" y="17929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38644</xdr:rowOff>
    </xdr:from>
    <xdr:to>
      <xdr:col>24</xdr:col>
      <xdr:colOff>63500</xdr:colOff>
      <xdr:row>107</xdr:row>
      <xdr:rowOff>46808</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3355340" y="17976124"/>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98879</xdr:rowOff>
    </xdr:from>
    <xdr:to>
      <xdr:col>15</xdr:col>
      <xdr:colOff>101600</xdr:colOff>
      <xdr:row>107</xdr:row>
      <xdr:rowOff>29029</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514600" y="17868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149679</xdr:rowOff>
    </xdr:from>
    <xdr:to>
      <xdr:col>19</xdr:col>
      <xdr:colOff>177800</xdr:colOff>
      <xdr:row>107</xdr:row>
      <xdr:rowOff>38644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565400" y="17919519"/>
          <a:ext cx="78994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100512</xdr:rowOff>
    </xdr:from>
    <xdr:to>
      <xdr:col>10</xdr:col>
      <xdr:colOff>165100</xdr:colOff>
      <xdr:row>107</xdr:row>
      <xdr:rowOff>30662</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739900" y="17870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149679</xdr:rowOff>
    </xdr:from>
    <xdr:to>
      <xdr:col>15</xdr:col>
      <xdr:colOff>50800</xdr:colOff>
      <xdr:row>106</xdr:row>
      <xdr:rowOff>151312</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1790700" y="17919519"/>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102144</xdr:rowOff>
    </xdr:from>
    <xdr:to>
      <xdr:col>6</xdr:col>
      <xdr:colOff>38100</xdr:colOff>
      <xdr:row>106</xdr:row>
      <xdr:rowOff>32294</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965200" y="17704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152944</xdr:rowOff>
    </xdr:from>
    <xdr:to>
      <xdr:col>10</xdr:col>
      <xdr:colOff>114300</xdr:colOff>
      <xdr:row>106</xdr:row>
      <xdr:rowOff>151312</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008380" y="17755144"/>
          <a:ext cx="782320" cy="1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17056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3857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6110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83630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80571</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170564" y="1801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20156</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385704" y="17957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21789</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611004" y="1795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23421</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83630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9219565" y="16743046"/>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9258300" y="1824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915416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9258300" y="1652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9154160" y="16743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9258300" y="17711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192260" y="17856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445500" y="1787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670800" y="17880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8732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09854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9192260" y="18080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9258300" y="1799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143511</xdr:rowOff>
    </xdr:from>
    <xdr:to>
      <xdr:col>50</xdr:col>
      <xdr:colOff>165100</xdr:colOff>
      <xdr:row>108</xdr:row>
      <xdr:rowOff>73661</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8445500" y="18080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22861</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8496300" y="1812798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7670800" y="18080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22861</xdr:rowOff>
    </xdr:from>
    <xdr:to>
      <xdr:col>50</xdr:col>
      <xdr:colOff>114300</xdr:colOff>
      <xdr:row>108</xdr:row>
      <xdr:rowOff>22861</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7713980" y="1812798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145414</xdr:rowOff>
    </xdr:from>
    <xdr:to>
      <xdr:col>41</xdr:col>
      <xdr:colOff>101600</xdr:colOff>
      <xdr:row>108</xdr:row>
      <xdr:rowOff>75564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6873240" y="18082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24764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6924040" y="18127981"/>
          <a:ext cx="78994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145414</xdr:rowOff>
    </xdr:from>
    <xdr:to>
      <xdr:col>36</xdr:col>
      <xdr:colOff>165100</xdr:colOff>
      <xdr:row>108</xdr:row>
      <xdr:rowOff>75564</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098540" y="18082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24764</xdr:rowOff>
    </xdr:from>
    <xdr:to>
      <xdr:col>41</xdr:col>
      <xdr:colOff>50800</xdr:colOff>
      <xdr:row>108</xdr:row>
      <xdr:rowOff>24764</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6149340" y="1812988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8271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750958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67120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59373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64788</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8271587" y="181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7509587" y="181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66691</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6712027" y="181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66691</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5937327" y="181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4375764" y="564261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4414500" y="54216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4414500" y="6283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325600" y="64283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804140" y="64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029440" y="583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123188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4173</xdr:rowOff>
    </xdr:from>
    <xdr:to>
      <xdr:col>85</xdr:col>
      <xdr:colOff>177800</xdr:colOff>
      <xdr:row>39</xdr:row>
      <xdr:rowOff>105773</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325600" y="65421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154050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4414500" y="652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578840" y="6293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39</xdr:row>
      <xdr:rowOff>54973</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629640" y="6344194"/>
          <a:ext cx="746760" cy="24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27033</xdr:rowOff>
    </xdr:from>
    <xdr:to>
      <xdr:col>76</xdr:col>
      <xdr:colOff>165100</xdr:colOff>
      <xdr:row>34</xdr:row>
      <xdr:rowOff>128633</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804140" y="57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77833</xdr:rowOff>
    </xdr:from>
    <xdr:to>
      <xdr:col>81</xdr:col>
      <xdr:colOff>50800</xdr:colOff>
      <xdr:row>37</xdr:row>
      <xdr:rowOff>141514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854940" y="5777593"/>
          <a:ext cx="774700" cy="56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159294</xdr:rowOff>
    </xdr:from>
    <xdr:to>
      <xdr:col>72</xdr:col>
      <xdr:colOff>38100</xdr:colOff>
      <xdr:row>34</xdr:row>
      <xdr:rowOff>89444</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029440" y="5691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38644</xdr:rowOff>
    </xdr:from>
    <xdr:to>
      <xdr:col>76</xdr:col>
      <xdr:colOff>114300</xdr:colOff>
      <xdr:row>34</xdr:row>
      <xdr:rowOff>77833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072620" y="5738404"/>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131536</xdr:rowOff>
    </xdr:from>
    <xdr:to>
      <xdr:col>67</xdr:col>
      <xdr:colOff>101600</xdr:colOff>
      <xdr:row>34</xdr:row>
      <xdr:rowOff>61686</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1231880" y="5663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10886</xdr:rowOff>
    </xdr:from>
    <xdr:to>
      <xdr:col>71</xdr:col>
      <xdr:colOff>177800</xdr:colOff>
      <xdr:row>34</xdr:row>
      <xdr:rowOff>38644</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1282680" y="571064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7524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60977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19005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110298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37391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4372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145160</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75244" y="550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105971</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1900544" y="547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78213</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1102984" y="54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19509104" y="5572770"/>
          <a:ext cx="0" cy="14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19547840" y="7010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9443700" y="7006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19547840" y="535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9443700" y="557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19547840" y="6685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58940" y="6707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735040" y="67092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7937480" y="671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7162780" y="632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388080" y="67392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124400</xdr:rowOff>
    </xdr:from>
    <xdr:to>
      <xdr:col>116</xdr:col>
      <xdr:colOff>114300</xdr:colOff>
      <xdr:row>40</xdr:row>
      <xdr:rowOff>54550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9458940" y="6662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147277</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19547840" y="651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124809</xdr:rowOff>
    </xdr:from>
    <xdr:to>
      <xdr:col>112</xdr:col>
      <xdr:colOff>38100</xdr:colOff>
      <xdr:row>40</xdr:row>
      <xdr:rowOff>54959</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8735040" y="6662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3750</xdr:rowOff>
    </xdr:from>
    <xdr:to>
      <xdr:col>116</xdr:col>
      <xdr:colOff>63500</xdr:colOff>
      <xdr:row>40</xdr:row>
      <xdr:rowOff>4159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8778220" y="6709350"/>
          <a:ext cx="73152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124699</xdr:rowOff>
    </xdr:from>
    <xdr:to>
      <xdr:col>107</xdr:col>
      <xdr:colOff>101600</xdr:colOff>
      <xdr:row>41</xdr:row>
      <xdr:rowOff>54849</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7937480" y="6830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4159</xdr:rowOff>
    </xdr:from>
    <xdr:to>
      <xdr:col>111</xdr:col>
      <xdr:colOff>177800</xdr:colOff>
      <xdr:row>41</xdr:row>
      <xdr:rowOff>4049</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7988280" y="6709759"/>
          <a:ext cx="789940" cy="16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122036</xdr:rowOff>
    </xdr:from>
    <xdr:to>
      <xdr:col>102</xdr:col>
      <xdr:colOff>165100</xdr:colOff>
      <xdr:row>41</xdr:row>
      <xdr:rowOff>52186</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7162780" y="6827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1386</xdr:rowOff>
    </xdr:from>
    <xdr:to>
      <xdr:col>107</xdr:col>
      <xdr:colOff>50800</xdr:colOff>
      <xdr:row>41</xdr:row>
      <xdr:rowOff>4049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7213580" y="6874626"/>
          <a:ext cx="7747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132631</xdr:rowOff>
    </xdr:from>
    <xdr:to>
      <xdr:col>98</xdr:col>
      <xdr:colOff>38100</xdr:colOff>
      <xdr:row>41</xdr:row>
      <xdr:rowOff>62781</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6388080" y="68382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1386</xdr:rowOff>
    </xdr:from>
    <xdr:to>
      <xdr:col>102</xdr:col>
      <xdr:colOff>114300</xdr:colOff>
      <xdr:row>41</xdr:row>
      <xdr:rowOff>11981</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6431260" y="6874626"/>
          <a:ext cx="78232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496495" y="679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7734495" y="64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6936935" y="610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6194551" y="65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71486</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496495" y="64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45976</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7766811" y="691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43313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6969251" y="69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53908</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6194551" y="692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4375764" y="9471116"/>
          <a:ext cx="0" cy="138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4414500" y="925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4287500" y="9471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35788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28041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202944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123188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133713</xdr:rowOff>
    </xdr:from>
    <xdr:to>
      <xdr:col>85</xdr:col>
      <xdr:colOff>177800</xdr:colOff>
      <xdr:row>57</xdr:row>
      <xdr:rowOff>63863</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325600" y="95215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48640</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4414500" y="943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70031</xdr:rowOff>
    </xdr:from>
    <xdr:to>
      <xdr:col>81</xdr:col>
      <xdr:colOff>101600</xdr:colOff>
      <xdr:row>57</xdr:row>
      <xdr:rowOff>181</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3578840" y="9457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120831</xdr:rowOff>
    </xdr:from>
    <xdr:to>
      <xdr:col>85</xdr:col>
      <xdr:colOff>127000</xdr:colOff>
      <xdr:row>57</xdr:row>
      <xdr:rowOff>13063</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3629640" y="9508671"/>
          <a:ext cx="74676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115751</xdr:rowOff>
    </xdr:from>
    <xdr:to>
      <xdr:col>76</xdr:col>
      <xdr:colOff>165100</xdr:colOff>
      <xdr:row>56</xdr:row>
      <xdr:rowOff>45901</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2804140" y="9335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166551</xdr:rowOff>
    </xdr:from>
    <xdr:to>
      <xdr:col>81</xdr:col>
      <xdr:colOff>50800</xdr:colOff>
      <xdr:row>56</xdr:row>
      <xdr:rowOff>120831</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854940" y="9386751"/>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114119</xdr:rowOff>
    </xdr:from>
    <xdr:to>
      <xdr:col>72</xdr:col>
      <xdr:colOff>38100</xdr:colOff>
      <xdr:row>56</xdr:row>
      <xdr:rowOff>44269</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2029440" y="9334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164919</xdr:rowOff>
    </xdr:from>
    <xdr:to>
      <xdr:col>76</xdr:col>
      <xdr:colOff>114300</xdr:colOff>
      <xdr:row>55</xdr:row>
      <xdr:rowOff>166551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072620" y="9385119"/>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52070</xdr:rowOff>
    </xdr:from>
    <xdr:to>
      <xdr:col>67</xdr:col>
      <xdr:colOff>101600</xdr:colOff>
      <xdr:row>55</xdr:row>
      <xdr:rowOff>153670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1231880" y="92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102870</xdr:rowOff>
    </xdr:from>
    <xdr:to>
      <xdr:col>71</xdr:col>
      <xdr:colOff>177800</xdr:colOff>
      <xdr:row>55</xdr:row>
      <xdr:rowOff>164919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1282680" y="9323070"/>
          <a:ext cx="78994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437244"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75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190054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110298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16708</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437244" y="923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62428</xdr:rowOff>
    </xdr:from>
    <xdr:ext cx="340478"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707561" y="911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60796</xdr:rowOff>
    </xdr:from>
    <xdr:ext cx="340478"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1910001" y="9113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170197</xdr:rowOff>
    </xdr:from>
    <xdr:ext cx="340478"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1135301" y="9055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19509104" y="936498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19547840" y="914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9443700" y="9364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1954784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58940" y="1046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735040" y="10441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79374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7162780" y="10495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638808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162560</xdr:rowOff>
    </xdr:from>
    <xdr:to>
      <xdr:col>116</xdr:col>
      <xdr:colOff>114300</xdr:colOff>
      <xdr:row>64</xdr:row>
      <xdr:rowOff>92710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9458940" y="1072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77487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19547840"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162560</xdr:rowOff>
    </xdr:from>
    <xdr:to>
      <xdr:col>112</xdr:col>
      <xdr:colOff>38100</xdr:colOff>
      <xdr:row>64</xdr:row>
      <xdr:rowOff>92710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8735040" y="10723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41910</xdr:rowOff>
    </xdr:from>
    <xdr:to>
      <xdr:col>116</xdr:col>
      <xdr:colOff>63500</xdr:colOff>
      <xdr:row>64</xdr:row>
      <xdr:rowOff>41910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778220" y="107708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162560</xdr:rowOff>
    </xdr:from>
    <xdr:to>
      <xdr:col>107</xdr:col>
      <xdr:colOff>101600</xdr:colOff>
      <xdr:row>64</xdr:row>
      <xdr:rowOff>92710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7937480" y="1072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41910</xdr:rowOff>
    </xdr:from>
    <xdr:to>
      <xdr:col>111</xdr:col>
      <xdr:colOff>177800</xdr:colOff>
      <xdr:row>64</xdr:row>
      <xdr:rowOff>41910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7988280" y="107708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162560</xdr:rowOff>
    </xdr:from>
    <xdr:to>
      <xdr:col>102</xdr:col>
      <xdr:colOff>165100</xdr:colOff>
      <xdr:row>64</xdr:row>
      <xdr:rowOff>92710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7162780" y="1072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41910</xdr:rowOff>
    </xdr:from>
    <xdr:to>
      <xdr:col>107</xdr:col>
      <xdr:colOff>50800</xdr:colOff>
      <xdr:row>64</xdr:row>
      <xdr:rowOff>41910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7213580" y="107708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162560</xdr:rowOff>
    </xdr:from>
    <xdr:to>
      <xdr:col>98</xdr:col>
      <xdr:colOff>38100</xdr:colOff>
      <xdr:row>64</xdr:row>
      <xdr:rowOff>92710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6388080" y="10723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41910</xdr:rowOff>
    </xdr:from>
    <xdr:to>
      <xdr:col>102</xdr:col>
      <xdr:colOff>114300</xdr:colOff>
      <xdr:row>64</xdr:row>
      <xdr:rowOff>41910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6431260" y="107708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5611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77762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70015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62268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83837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5611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83837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777626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83837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700156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83837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622686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F00-0000EC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F00-0000EE02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00000000-0008-0000-0F00-0000F002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F00-0000F2020000}"/>
            </a:ext>
          </a:extLst>
        </xdr:cNvPr>
        <xdr:cNvSpPr txBox="1"/>
      </xdr:nvSpPr>
      <xdr:spPr>
        <a:xfrm>
          <a:off x="14414500" y="1372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325600" y="137490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5788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804140" y="1377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2029440" y="136372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1231880" y="13724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137161</xdr:rowOff>
    </xdr:from>
    <xdr:to>
      <xdr:col>85</xdr:col>
      <xdr:colOff>177800</xdr:colOff>
      <xdr:row>80</xdr:row>
      <xdr:rowOff>67311</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4325600" y="133807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160038</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F00-0000FE020000}"/>
            </a:ext>
          </a:extLst>
        </xdr:cNvPr>
        <xdr:cNvSpPr txBox="1"/>
      </xdr:nvSpPr>
      <xdr:spPr>
        <a:xfrm>
          <a:off x="14414500" y="1323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1270</xdr:rowOff>
    </xdr:from>
    <xdr:to>
      <xdr:col>81</xdr:col>
      <xdr:colOff>101600</xdr:colOff>
      <xdr:row>84</xdr:row>
      <xdr:rowOff>102870</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357884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16511</xdr:rowOff>
    </xdr:from>
    <xdr:to>
      <xdr:col>85</xdr:col>
      <xdr:colOff>127000</xdr:colOff>
      <xdr:row>84</xdr:row>
      <xdr:rowOff>52070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3629640" y="13427711"/>
          <a:ext cx="746760" cy="7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149861</xdr:rowOff>
    </xdr:from>
    <xdr:to>
      <xdr:col>76</xdr:col>
      <xdr:colOff>165100</xdr:colOff>
      <xdr:row>84</xdr:row>
      <xdr:rowOff>80011</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2804140" y="14063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29211</xdr:rowOff>
    </xdr:from>
    <xdr:to>
      <xdr:col>81</xdr:col>
      <xdr:colOff>50800</xdr:colOff>
      <xdr:row>84</xdr:row>
      <xdr:rowOff>52070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854940" y="14110971"/>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151130</xdr:rowOff>
    </xdr:from>
    <xdr:to>
      <xdr:col>72</xdr:col>
      <xdr:colOff>38100</xdr:colOff>
      <xdr:row>84</xdr:row>
      <xdr:rowOff>81280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029440" y="1406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29211</xdr:rowOff>
    </xdr:from>
    <xdr:to>
      <xdr:col>76</xdr:col>
      <xdr:colOff>114300</xdr:colOff>
      <xdr:row>84</xdr:row>
      <xdr:rowOff>30480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2072620" y="14110971"/>
          <a:ext cx="7823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127000</xdr:rowOff>
    </xdr:from>
    <xdr:to>
      <xdr:col>67</xdr:col>
      <xdr:colOff>101600</xdr:colOff>
      <xdr:row>84</xdr:row>
      <xdr:rowOff>57150</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1231880" y="14041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6350</xdr:rowOff>
    </xdr:from>
    <xdr:to>
      <xdr:col>71</xdr:col>
      <xdr:colOff>177800</xdr:colOff>
      <xdr:row>84</xdr:row>
      <xdr:rowOff>30480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1282680" y="14088110"/>
          <a:ext cx="78994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F00-000007030000}"/>
            </a:ext>
          </a:extLst>
        </xdr:cNvPr>
        <xdr:cNvSpPr txBox="1"/>
      </xdr:nvSpPr>
      <xdr:spPr>
        <a:xfrm>
          <a:off x="13437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75244" y="1355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F00-000009030000}"/>
            </a:ext>
          </a:extLst>
        </xdr:cNvPr>
        <xdr:cNvSpPr txBox="1"/>
      </xdr:nvSpPr>
      <xdr:spPr>
        <a:xfrm>
          <a:off x="1190054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F00-00000A030000}"/>
            </a:ext>
          </a:extLst>
        </xdr:cNvPr>
        <xdr:cNvSpPr txBox="1"/>
      </xdr:nvSpPr>
      <xdr:spPr>
        <a:xfrm>
          <a:off x="11102984"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93997</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4372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71138</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75244" y="14152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72407</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F00-00000D030000}"/>
            </a:ext>
          </a:extLst>
        </xdr:cNvPr>
        <xdr:cNvSpPr txBox="1"/>
      </xdr:nvSpPr>
      <xdr:spPr>
        <a:xfrm>
          <a:off x="1190054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48277</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F00-00000E030000}"/>
            </a:ext>
          </a:extLst>
        </xdr:cNvPr>
        <xdr:cNvSpPr txBox="1"/>
      </xdr:nvSpPr>
      <xdr:spPr>
        <a:xfrm>
          <a:off x="11102984" y="1413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5589461" y="14019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5589461" y="136461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5589461" y="13272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5589461" y="12903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558946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19509104" y="13176405"/>
          <a:ext cx="0" cy="135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19547840" y="1457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9443700" y="14531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19547840" y="1295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9443700" y="1317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19547840" y="1432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9458940" y="1447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8735040" y="144800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7937480" y="1448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7162780" y="144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6388080" y="1448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63165</xdr:rowOff>
    </xdr:from>
    <xdr:to>
      <xdr:col>116</xdr:col>
      <xdr:colOff>114300</xdr:colOff>
      <xdr:row>86</xdr:row>
      <xdr:rowOff>164765</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9458940" y="144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19547840" y="1445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63333</xdr:rowOff>
    </xdr:from>
    <xdr:to>
      <xdr:col>112</xdr:col>
      <xdr:colOff>38100</xdr:colOff>
      <xdr:row>86</xdr:row>
      <xdr:rowOff>164933</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18735040" y="144803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113965</xdr:rowOff>
    </xdr:from>
    <xdr:to>
      <xdr:col>116</xdr:col>
      <xdr:colOff>63500</xdr:colOff>
      <xdr:row>86</xdr:row>
      <xdr:rowOff>114133</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8778220" y="14531005"/>
          <a:ext cx="73152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63333</xdr:rowOff>
    </xdr:from>
    <xdr:to>
      <xdr:col>107</xdr:col>
      <xdr:colOff>101600</xdr:colOff>
      <xdr:row>86</xdr:row>
      <xdr:rowOff>164933</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7937480" y="144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114133</xdr:rowOff>
    </xdr:from>
    <xdr:to>
      <xdr:col>111</xdr:col>
      <xdr:colOff>177800</xdr:colOff>
      <xdr:row>86</xdr:row>
      <xdr:rowOff>114133</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7988280" y="1453117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63333</xdr:rowOff>
    </xdr:from>
    <xdr:to>
      <xdr:col>102</xdr:col>
      <xdr:colOff>165100</xdr:colOff>
      <xdr:row>86</xdr:row>
      <xdr:rowOff>164933</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7162780" y="144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114133</xdr:rowOff>
    </xdr:from>
    <xdr:to>
      <xdr:col>107</xdr:col>
      <xdr:colOff>50800</xdr:colOff>
      <xdr:row>86</xdr:row>
      <xdr:rowOff>114133</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7213580" y="1453117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63333</xdr:rowOff>
    </xdr:from>
    <xdr:to>
      <xdr:col>98</xdr:col>
      <xdr:colOff>38100</xdr:colOff>
      <xdr:row>86</xdr:row>
      <xdr:rowOff>164933</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6388080" y="144803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114133</xdr:rowOff>
    </xdr:from>
    <xdr:to>
      <xdr:col>102</xdr:col>
      <xdr:colOff>114300</xdr:colOff>
      <xdr:row>86</xdr:row>
      <xdr:rowOff>114133</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6431260" y="1453117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18561127" y="1425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17776267" y="142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7001567" y="1425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6226867" y="1425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156060</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18561127" y="1457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156060</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17776267" y="1457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156060</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7001567" y="1457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156060</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6226867" y="1457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4375764" y="16783050"/>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441450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4414500" y="17453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325600" y="174746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5788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8041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1231880" y="17572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4325600" y="169701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4414500" y="1682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146231</xdr:rowOff>
    </xdr:from>
    <xdr:to>
      <xdr:col>81</xdr:col>
      <xdr:colOff>101600</xdr:colOff>
      <xdr:row>101</xdr:row>
      <xdr:rowOff>76381</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3578840" y="1691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89263</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3629640" y="16957221"/>
          <a:ext cx="74676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20501</xdr:rowOff>
    </xdr:from>
    <xdr:to>
      <xdr:col>76</xdr:col>
      <xdr:colOff>165100</xdr:colOff>
      <xdr:row>100</xdr:row>
      <xdr:rowOff>122101</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2804140" y="167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71301</xdr:rowOff>
    </xdr:from>
    <xdr:to>
      <xdr:col>81</xdr:col>
      <xdr:colOff>50800</xdr:colOff>
      <xdr:row>101</xdr:row>
      <xdr:rowOff>25581</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2854940" y="16835301"/>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20501</xdr:rowOff>
    </xdr:from>
    <xdr:to>
      <xdr:col>72</xdr:col>
      <xdr:colOff>38100</xdr:colOff>
      <xdr:row>100</xdr:row>
      <xdr:rowOff>122101</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029440" y="167845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71301</xdr:rowOff>
    </xdr:from>
    <xdr:to>
      <xdr:col>76</xdr:col>
      <xdr:colOff>114300</xdr:colOff>
      <xdr:row>100</xdr:row>
      <xdr:rowOff>71301</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072620" y="1683530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129902</xdr:rowOff>
    </xdr:from>
    <xdr:to>
      <xdr:col>67</xdr:col>
      <xdr:colOff>101600</xdr:colOff>
      <xdr:row>100</xdr:row>
      <xdr:rowOff>60052</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1231880" y="16726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9252</xdr:rowOff>
    </xdr:from>
    <xdr:to>
      <xdr:col>71</xdr:col>
      <xdr:colOff>177800</xdr:colOff>
      <xdr:row>100</xdr:row>
      <xdr:rowOff>71301</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1282680" y="16773252"/>
          <a:ext cx="78994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343724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2675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190054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1102984"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92908</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3437244" y="16689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138628</xdr:rowOff>
    </xdr:from>
    <xdr:ext cx="340478"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2707561" y="165673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138628</xdr:rowOff>
    </xdr:from>
    <xdr:ext cx="340478"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1910001" y="165673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76579</xdr:rowOff>
    </xdr:from>
    <xdr:ext cx="340478"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1135301" y="1650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F00-00009B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19509104" y="166154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00000000-0008-0000-0F00-00009D030000}"/>
            </a:ext>
          </a:extLst>
        </xdr:cNvPr>
        <xdr:cNvSpPr txBox="1"/>
      </xdr:nvSpPr>
      <xdr:spPr>
        <a:xfrm>
          <a:off x="195478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00000000-0008-0000-0F00-00009F030000}"/>
            </a:ext>
          </a:extLst>
        </xdr:cNvPr>
        <xdr:cNvSpPr txBox="1"/>
      </xdr:nvSpPr>
      <xdr:spPr>
        <a:xfrm>
          <a:off x="19547840" y="16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19443700" y="16615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a:extLst>
            <a:ext uri="{FF2B5EF4-FFF2-40B4-BE49-F238E27FC236}">
              <a16:creationId xmlns:a16="http://schemas.microsoft.com/office/drawing/2014/main" id="{00000000-0008-0000-0F00-0000A1030000}"/>
            </a:ext>
          </a:extLst>
        </xdr:cNvPr>
        <xdr:cNvSpPr txBox="1"/>
      </xdr:nvSpPr>
      <xdr:spPr>
        <a:xfrm>
          <a:off x="19547840" y="17641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945894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873504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79374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716278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638808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44994</xdr:rowOff>
    </xdr:from>
    <xdr:to>
      <xdr:col>116</xdr:col>
      <xdr:colOff>114300</xdr:colOff>
      <xdr:row>105</xdr:row>
      <xdr:rowOff>146594</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945894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67871</xdr:rowOff>
    </xdr:from>
    <xdr:ext cx="469744" cy="259045"/>
    <xdr:sp macro="" textlink="">
      <xdr:nvSpPr>
        <xdr:cNvPr id="941" name="【庁舎】&#10;一人当たり面積該当値テキスト">
          <a:extLst>
            <a:ext uri="{FF2B5EF4-FFF2-40B4-BE49-F238E27FC236}">
              <a16:creationId xmlns:a16="http://schemas.microsoft.com/office/drawing/2014/main" id="{00000000-0008-0000-0F00-0000AD030000}"/>
            </a:ext>
          </a:extLst>
        </xdr:cNvPr>
        <xdr:cNvSpPr txBox="1"/>
      </xdr:nvSpPr>
      <xdr:spPr>
        <a:xfrm>
          <a:off x="19547840" y="1750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8735040" y="176504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95794</xdr:rowOff>
    </xdr:from>
    <xdr:to>
      <xdr:col>116</xdr:col>
      <xdr:colOff>63500</xdr:colOff>
      <xdr:row>105</xdr:row>
      <xdr:rowOff>99061</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18778220" y="17697994"/>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51526</xdr:rowOff>
    </xdr:from>
    <xdr:to>
      <xdr:col>107</xdr:col>
      <xdr:colOff>101600</xdr:colOff>
      <xdr:row>105</xdr:row>
      <xdr:rowOff>153126</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793748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102326</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7988280" y="17701261"/>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54792</xdr:rowOff>
    </xdr:from>
    <xdr:to>
      <xdr:col>102</xdr:col>
      <xdr:colOff>165100</xdr:colOff>
      <xdr:row>105</xdr:row>
      <xdr:rowOff>156392</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716278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102326</xdr:rowOff>
    </xdr:from>
    <xdr:to>
      <xdr:col>107</xdr:col>
      <xdr:colOff>50800</xdr:colOff>
      <xdr:row>105</xdr:row>
      <xdr:rowOff>105592</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7213580" y="17704526"/>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6388080" y="17723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105592</xdr:rowOff>
    </xdr:from>
    <xdr:to>
      <xdr:col>102</xdr:col>
      <xdr:colOff>114300</xdr:colOff>
      <xdr:row>106</xdr:row>
      <xdr:rowOff>1088</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flipV="1">
          <a:off x="16431260" y="17707792"/>
          <a:ext cx="782320" cy="6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a:extLst>
            <a:ext uri="{FF2B5EF4-FFF2-40B4-BE49-F238E27FC236}">
              <a16:creationId xmlns:a16="http://schemas.microsoft.com/office/drawing/2014/main" id="{00000000-0008-0000-0F00-0000B6030000}"/>
            </a:ext>
          </a:extLst>
        </xdr:cNvPr>
        <xdr:cNvSpPr txBox="1"/>
      </xdr:nvSpPr>
      <xdr:spPr>
        <a:xfrm>
          <a:off x="1856112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a:extLst>
            <a:ext uri="{FF2B5EF4-FFF2-40B4-BE49-F238E27FC236}">
              <a16:creationId xmlns:a16="http://schemas.microsoft.com/office/drawing/2014/main" id="{00000000-0008-0000-0F00-0000B7030000}"/>
            </a:ext>
          </a:extLst>
        </xdr:cNvPr>
        <xdr:cNvSpPr txBox="1"/>
      </xdr:nvSpPr>
      <xdr:spPr>
        <a:xfrm>
          <a:off x="17776267" y="177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a:extLst>
            <a:ext uri="{FF2B5EF4-FFF2-40B4-BE49-F238E27FC236}">
              <a16:creationId xmlns:a16="http://schemas.microsoft.com/office/drawing/2014/main" id="{00000000-0008-0000-0F00-0000B8030000}"/>
            </a:ext>
          </a:extLst>
        </xdr:cNvPr>
        <xdr:cNvSpPr txBox="1"/>
      </xdr:nvSpPr>
      <xdr:spPr>
        <a:xfrm>
          <a:off x="170015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a:extLst>
            <a:ext uri="{FF2B5EF4-FFF2-40B4-BE49-F238E27FC236}">
              <a16:creationId xmlns:a16="http://schemas.microsoft.com/office/drawing/2014/main" id="{00000000-0008-0000-0F00-0000B9030000}"/>
            </a:ext>
          </a:extLst>
        </xdr:cNvPr>
        <xdr:cNvSpPr txBox="1"/>
      </xdr:nvSpPr>
      <xdr:spPr>
        <a:xfrm>
          <a:off x="162268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954" name="n_1mainValue【庁舎】&#10;一人当たり面積">
          <a:extLst>
            <a:ext uri="{FF2B5EF4-FFF2-40B4-BE49-F238E27FC236}">
              <a16:creationId xmlns:a16="http://schemas.microsoft.com/office/drawing/2014/main" id="{00000000-0008-0000-0F00-0000BA030000}"/>
            </a:ext>
          </a:extLst>
        </xdr:cNvPr>
        <xdr:cNvSpPr txBox="1"/>
      </xdr:nvSpPr>
      <xdr:spPr>
        <a:xfrm>
          <a:off x="18561127" y="174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169653</xdr:rowOff>
    </xdr:from>
    <xdr:ext cx="469744" cy="259045"/>
    <xdr:sp macro="" textlink="">
      <xdr:nvSpPr>
        <xdr:cNvPr id="955" name="n_2mainValue【庁舎】&#10;一人当たり面積">
          <a:extLst>
            <a:ext uri="{FF2B5EF4-FFF2-40B4-BE49-F238E27FC236}">
              <a16:creationId xmlns:a16="http://schemas.microsoft.com/office/drawing/2014/main" id="{00000000-0008-0000-0F00-0000BB030000}"/>
            </a:ext>
          </a:extLst>
        </xdr:cNvPr>
        <xdr:cNvSpPr txBox="1"/>
      </xdr:nvSpPr>
      <xdr:spPr>
        <a:xfrm>
          <a:off x="17776267" y="174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1469</xdr:rowOff>
    </xdr:from>
    <xdr:ext cx="469744" cy="259045"/>
    <xdr:sp macro="" textlink="">
      <xdr:nvSpPr>
        <xdr:cNvPr id="956" name="n_3mainValue【庁舎】&#10;一人当たり面積">
          <a:extLst>
            <a:ext uri="{FF2B5EF4-FFF2-40B4-BE49-F238E27FC236}">
              <a16:creationId xmlns:a16="http://schemas.microsoft.com/office/drawing/2014/main" id="{00000000-0008-0000-0F00-0000BC030000}"/>
            </a:ext>
          </a:extLst>
        </xdr:cNvPr>
        <xdr:cNvSpPr txBox="1"/>
      </xdr:nvSpPr>
      <xdr:spPr>
        <a:xfrm>
          <a:off x="17001567" y="1743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957" name="n_4mainValue【庁舎】&#10;一人当たり面積">
          <a:extLst>
            <a:ext uri="{FF2B5EF4-FFF2-40B4-BE49-F238E27FC236}">
              <a16:creationId xmlns:a16="http://schemas.microsoft.com/office/drawing/2014/main" id="{00000000-0008-0000-0F00-0000BD030000}"/>
            </a:ext>
          </a:extLst>
        </xdr:cNvPr>
        <xdr:cNvSpPr txBox="1"/>
      </xdr:nvSpPr>
      <xdr:spPr>
        <a:xfrm>
          <a:off x="16226867" y="175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F00-0000C0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類似団体と比較して特に有形固定資産減価償却率が高くなっている施設は、体育館・プール、福祉施設、市民会館（文化センター）である。</a:t>
          </a:r>
        </a:p>
        <a:p>
          <a:r>
            <a:rPr kumimoji="1" lang="ja-JP" altLang="en-US" sz="1300">
              <a:latin typeface="ＭＳ Ｐゴシック" panose="020B0600070205080204" pitchFamily="50" charset="-128"/>
              <a:ea typeface="ＭＳ Ｐゴシック" panose="020B0600070205080204" pitchFamily="50" charset="-128"/>
            </a:rPr>
            <a:t>体育館・プールは、令和２年度に個別施設計画を策定し、体育館は定期的な改修等で機能維持に努め、プールは老朽化が特に著しく、</a:t>
          </a:r>
          <a:r>
            <a:rPr kumimoji="1" lang="en-US" altLang="ja-JP" sz="1300">
              <a:latin typeface="ＭＳ Ｐゴシック" panose="020B0600070205080204" pitchFamily="50" charset="-128"/>
              <a:ea typeface="ＭＳ Ｐゴシック" panose="020B0600070205080204" pitchFamily="50" charset="-128"/>
            </a:rPr>
            <a:t>50m</a:t>
          </a:r>
          <a:r>
            <a:rPr kumimoji="1" lang="ja-JP" altLang="en-US" sz="1300">
              <a:latin typeface="ＭＳ Ｐゴシック" panose="020B0600070205080204" pitchFamily="50" charset="-128"/>
              <a:ea typeface="ＭＳ Ｐゴシック" panose="020B0600070205080204" pitchFamily="50" charset="-128"/>
            </a:rPr>
            <a:t>プールの場所は令和４年度には新保育園となるため、施設の廃止を検討していく。</a:t>
          </a:r>
        </a:p>
        <a:p>
          <a:r>
            <a:rPr kumimoji="1" lang="ja-JP" altLang="en-US" sz="1300">
              <a:latin typeface="ＭＳ Ｐゴシック" panose="020B0600070205080204" pitchFamily="50" charset="-128"/>
              <a:ea typeface="ＭＳ Ｐゴシック" panose="020B0600070205080204" pitchFamily="50" charset="-128"/>
            </a:rPr>
            <a:t>福祉施設は、３０年程度経過した施設が多いが、修繕を行いつつ施設を維持し続け、空き施設の利用や複合化などを検討していく。</a:t>
          </a:r>
        </a:p>
        <a:p>
          <a:r>
            <a:rPr kumimoji="1" lang="ja-JP" altLang="en-US" sz="1300">
              <a:latin typeface="ＭＳ Ｐゴシック" panose="020B0600070205080204" pitchFamily="50" charset="-128"/>
              <a:ea typeface="ＭＳ Ｐゴシック" panose="020B0600070205080204" pitchFamily="50" charset="-128"/>
            </a:rPr>
            <a:t>市民会館（文化センター）は、令和２年度に個別施設計画を策定し、長寿命化による維持を検討していく。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消防施設は、令和２年度に新消防署が完成。今後は点検・修繕を適切に行い、施設維持に努める。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41,988
41,082
98.55
25,587,946
24,672,575
719,954
10,325,888
19,939,801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前年度に引き続き上位に位置しているものの、長引く景気低迷に伴う法人関係税の減収などにより、近年の数値はほぼ横ばいとなっている。緊急に必要な事業を峻別し、投資的経費を抑制する等、歳出の見直しを実施するとともに、地方税の徴収強化、企業誘致等の産業振興による歳入確保に継続して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地方債の新規発行の増加抑制等、義務的経費の圧縮に努めており、類似団体内では上位に位置している。</a:t>
          </a:r>
        </a:p>
        <a:p>
          <a:r>
            <a:rPr kumimoji="1" lang="ja-JP" altLang="en-US" sz="1300">
              <a:latin typeface="ＭＳ Ｐゴシック" panose="020B0600070205080204" pitchFamily="50" charset="-128"/>
              <a:ea typeface="ＭＳ Ｐゴシック" panose="020B0600070205080204" pitchFamily="50" charset="-128"/>
            </a:rPr>
            <a:t>　今後、普通建設事業費の実施に伴う地方債残高の増加や、生活保護受給者世帯の高齢化に伴う福祉関係経費の増加が見込まれることから、市税、国民健康保険税等の徴収を強化し財源の確保に努めるとともに、事務事業の優先度を精査したうえで実施を進め、健全財政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127907</xdr:rowOff>
    </xdr:from>
    <xdr:to>
      <xdr:col>23</xdr:col>
      <xdr:colOff>133350</xdr:colOff>
      <xdr:row>59</xdr:row>
      <xdr:rowOff>127907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43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72753</xdr:rowOff>
    </xdr:from>
    <xdr:to>
      <xdr:col>19</xdr:col>
      <xdr:colOff>133350</xdr:colOff>
      <xdr:row>59</xdr:row>
      <xdr:rowOff>127907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1883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72753</xdr:rowOff>
    </xdr:from>
    <xdr:to>
      <xdr:col>15</xdr:col>
      <xdr:colOff>82550</xdr:colOff>
      <xdr:row>59</xdr:row>
      <xdr:rowOff>138249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18830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158024</xdr:rowOff>
    </xdr:from>
    <xdr:to>
      <xdr:col>11</xdr:col>
      <xdr:colOff>31750</xdr:colOff>
      <xdr:row>59</xdr:row>
      <xdr:rowOff>138249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0212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77107</xdr:rowOff>
    </xdr:from>
    <xdr:to>
      <xdr:col>23</xdr:col>
      <xdr:colOff>184150</xdr:colOff>
      <xdr:row>60</xdr:row>
      <xdr:rowOff>7257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93634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77107</xdr:rowOff>
    </xdr:from>
    <xdr:to>
      <xdr:col>19</xdr:col>
      <xdr:colOff>184150</xdr:colOff>
      <xdr:row>60</xdr:row>
      <xdr:rowOff>7257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17434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21953</xdr:rowOff>
    </xdr:from>
    <xdr:to>
      <xdr:col>15</xdr:col>
      <xdr:colOff>133350</xdr:colOff>
      <xdr:row>59</xdr:row>
      <xdr:rowOff>123553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133730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87449</xdr:rowOff>
    </xdr:from>
    <xdr:to>
      <xdr:col>11</xdr:col>
      <xdr:colOff>82550</xdr:colOff>
      <xdr:row>60</xdr:row>
      <xdr:rowOff>17599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27776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107224</xdr:rowOff>
    </xdr:from>
    <xdr:to>
      <xdr:col>7</xdr:col>
      <xdr:colOff>31750</xdr:colOff>
      <xdr:row>59</xdr:row>
      <xdr:rowOff>37374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47551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会計年度任用職員制度の導入や新型コロナウイルス感染症対策により、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が、従来より進めてきた職員数・職員手当の削減、及び非常勤当別職に係る報酬の見直し等、人件費削減の積極的な取り組みにより、類似団体と比較して良好な数値となっている。</a:t>
          </a:r>
        </a:p>
        <a:p>
          <a:r>
            <a:rPr kumimoji="1" lang="ja-JP" altLang="en-US" sz="1300">
              <a:latin typeface="ＭＳ Ｐゴシック" panose="020B0600070205080204" pitchFamily="50" charset="-128"/>
              <a:ea typeface="ＭＳ Ｐゴシック" panose="020B0600070205080204" pitchFamily="50" charset="-128"/>
            </a:rPr>
            <a:t>　引き続き経常経費抑制に努め、現在の水準を維持していく。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124351</xdr:rowOff>
    </xdr:from>
    <xdr:to>
      <xdr:col>23</xdr:col>
      <xdr:colOff>133350</xdr:colOff>
      <xdr:row>82</xdr:row>
      <xdr:rowOff>153572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83251"/>
          <a:ext cx="838200" cy="2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115078</xdr:rowOff>
    </xdr:from>
    <xdr:to>
      <xdr:col>19</xdr:col>
      <xdr:colOff>133350</xdr:colOff>
      <xdr:row>82</xdr:row>
      <xdr:rowOff>124351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73978"/>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104663</xdr:rowOff>
    </xdr:from>
    <xdr:to>
      <xdr:col>15</xdr:col>
      <xdr:colOff>82550</xdr:colOff>
      <xdr:row>82</xdr:row>
      <xdr:rowOff>115078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63563"/>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93380</xdr:rowOff>
    </xdr:from>
    <xdr:to>
      <xdr:col>11</xdr:col>
      <xdr:colOff>31750</xdr:colOff>
      <xdr:row>82</xdr:row>
      <xdr:rowOff>104663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52280"/>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102772</xdr:rowOff>
    </xdr:from>
    <xdr:to>
      <xdr:col>23</xdr:col>
      <xdr:colOff>184150</xdr:colOff>
      <xdr:row>83</xdr:row>
      <xdr:rowOff>32922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24049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8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73551</xdr:rowOff>
    </xdr:from>
    <xdr:to>
      <xdr:col>19</xdr:col>
      <xdr:colOff>184150</xdr:colOff>
      <xdr:row>83</xdr:row>
      <xdr:rowOff>3701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13878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64278</xdr:rowOff>
    </xdr:from>
    <xdr:to>
      <xdr:col>15</xdr:col>
      <xdr:colOff>133350</xdr:colOff>
      <xdr:row>82</xdr:row>
      <xdr:rowOff>165878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9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53863</xdr:rowOff>
    </xdr:from>
    <xdr:to>
      <xdr:col>11</xdr:col>
      <xdr:colOff>82550</xdr:colOff>
      <xdr:row>82</xdr:row>
      <xdr:rowOff>155463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165640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42580</xdr:rowOff>
    </xdr:from>
    <xdr:to>
      <xdr:col>7</xdr:col>
      <xdr:colOff>31750</xdr:colOff>
      <xdr:row>82</xdr:row>
      <xdr:rowOff>144180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154357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7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人事院勧告に伴う給料表の改定策に伴い、若干数値の変動は見られたものの、概ね平年並みとなっている。引き続き給与水準の適正化に努める。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123673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739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146655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9692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146655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7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146655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7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159250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ポイント増加したが、引き続き類似団体平均を下回っている。令和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年度に作成した小諸市職員定員管理計画に基づき、今後とも業務量を考慮した適正な定員管理に努める。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87449</xdr:rowOff>
    </xdr:from>
    <xdr:to>
      <xdr:col>81</xdr:col>
      <xdr:colOff>44450</xdr:colOff>
      <xdr:row>60</xdr:row>
      <xdr:rowOff>103536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7444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70213</xdr:rowOff>
    </xdr:from>
    <xdr:to>
      <xdr:col>77</xdr:col>
      <xdr:colOff>44450</xdr:colOff>
      <xdr:row>60</xdr:row>
      <xdr:rowOff>87449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572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69064</xdr:rowOff>
    </xdr:from>
    <xdr:to>
      <xdr:col>72</xdr:col>
      <xdr:colOff>203200</xdr:colOff>
      <xdr:row>60</xdr:row>
      <xdr:rowOff>70213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5606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58722</xdr:rowOff>
    </xdr:from>
    <xdr:to>
      <xdr:col>68</xdr:col>
      <xdr:colOff>152400</xdr:colOff>
      <xdr:row>60</xdr:row>
      <xdr:rowOff>69064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4572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52736</xdr:rowOff>
    </xdr:from>
    <xdr:to>
      <xdr:col>81</xdr:col>
      <xdr:colOff>95250</xdr:colOff>
      <xdr:row>60</xdr:row>
      <xdr:rowOff>154336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69263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36649</xdr:rowOff>
    </xdr:from>
    <xdr:to>
      <xdr:col>77</xdr:col>
      <xdr:colOff>95250</xdr:colOff>
      <xdr:row>60</xdr:row>
      <xdr:rowOff>138249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19413</xdr:rowOff>
    </xdr:from>
    <xdr:to>
      <xdr:col>73</xdr:col>
      <xdr:colOff>44450</xdr:colOff>
      <xdr:row>60</xdr:row>
      <xdr:rowOff>121013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131190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18264</xdr:rowOff>
    </xdr:from>
    <xdr:to>
      <xdr:col>68</xdr:col>
      <xdr:colOff>203200</xdr:colOff>
      <xdr:row>60</xdr:row>
      <xdr:rowOff>119864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130041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7922</xdr:rowOff>
    </xdr:from>
    <xdr:to>
      <xdr:col>64</xdr:col>
      <xdr:colOff>152400</xdr:colOff>
      <xdr:row>60</xdr:row>
      <xdr:rowOff>109522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119699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6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これまで、普通建設事業費の計画的実施により地方債発行の増加を抑制してきた結果、類似団体内では引き続き平均を下回っている。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の大型普通建設事業の実施に伴い、地方債の新規発行額が増加傾向となっていることから、今後は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167322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23436"/>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36</xdr:row>
      <xdr:rowOff>169333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395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13970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415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24024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576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計画的な地方債の繰上償還や償還の終了により数値は改善傾向にあるが、近年相次いで実施している大型普通建設事業に伴う地方債の新規発行増加や基金の取崩しの影響により、比率の上昇が見込まれる。</a:t>
          </a:r>
        </a:p>
        <a:p>
          <a:r>
            <a:rPr kumimoji="1" lang="ja-JP" altLang="en-US" sz="1300">
              <a:latin typeface="ＭＳ Ｐゴシック" panose="020B0600070205080204" pitchFamily="50" charset="-128"/>
              <a:ea typeface="ＭＳ Ｐゴシック" panose="020B0600070205080204" pitchFamily="50" charset="-128"/>
            </a:rPr>
            <a:t>　今後、事業の計画的実施により地方債新規発行の増加の抑制をするとともに、歳出全体の徹底的な見直しにより基金残高の減少抑制に努める。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62865</xdr:rowOff>
    </xdr:from>
    <xdr:to>
      <xdr:col>81</xdr:col>
      <xdr:colOff>44450</xdr:colOff>
      <xdr:row>14</xdr:row>
      <xdr:rowOff>64071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63165"/>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64071</xdr:rowOff>
    </xdr:from>
    <xdr:to>
      <xdr:col>77</xdr:col>
      <xdr:colOff>44450</xdr:colOff>
      <xdr:row>14</xdr:row>
      <xdr:rowOff>64474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64371"/>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64474</xdr:rowOff>
    </xdr:from>
    <xdr:to>
      <xdr:col>72</xdr:col>
      <xdr:colOff>203200</xdr:colOff>
      <xdr:row>14</xdr:row>
      <xdr:rowOff>123994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64774"/>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93027</xdr:rowOff>
    </xdr:from>
    <xdr:to>
      <xdr:col>68</xdr:col>
      <xdr:colOff>152400</xdr:colOff>
      <xdr:row>14</xdr:row>
      <xdr:rowOff>123994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493327"/>
          <a:ext cx="889000" cy="3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xdr:rowOff>
    </xdr:from>
    <xdr:to>
      <xdr:col>81</xdr:col>
      <xdr:colOff>95250</xdr:colOff>
      <xdr:row>14</xdr:row>
      <xdr:rowOff>113665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104792</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13271</xdr:rowOff>
    </xdr:from>
    <xdr:to>
      <xdr:col>77</xdr:col>
      <xdr:colOff>95250</xdr:colOff>
      <xdr:row>14</xdr:row>
      <xdr:rowOff>114871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125048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82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13674</xdr:rowOff>
    </xdr:from>
    <xdr:to>
      <xdr:col>73</xdr:col>
      <xdr:colOff>44450</xdr:colOff>
      <xdr:row>14</xdr:row>
      <xdr:rowOff>115274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125451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73194</xdr:rowOff>
    </xdr:from>
    <xdr:to>
      <xdr:col>68</xdr:col>
      <xdr:colOff>203200</xdr:colOff>
      <xdr:row>15</xdr:row>
      <xdr:rowOff>3344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42227</xdr:rowOff>
    </xdr:from>
    <xdr:to>
      <xdr:col>64</xdr:col>
      <xdr:colOff>152400</xdr:colOff>
      <xdr:row>14</xdr:row>
      <xdr:rowOff>143827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154004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41,988
41,082
98.55
25,587,946
24,672,575
719,954
10,325,888
19,939,801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会計年度任用職員制度の導入や定年退職者の増に伴う退職手当の増により人件費に係る経常収支比率が増加した。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会計年度任用職員も含め、適正な定員管理を実施し、人件費の抑制に努める。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822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35</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物件費に係る経常収支比率は低下したが、類似団体の平均上回っているため、引き続き、指定管理者制度の導入等による徹底した経費削減に取り組み、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165100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98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3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120650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3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要因として、生活保護受給世帯の高齢化に伴う福祉関係経費の増加などが挙げられる。資格審査等の厳格化や市単独の給付制度等の見直しを進めていくことにより、数値の上昇を抑制し、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67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107950</xdr:rowOff>
    </xdr:from>
    <xdr:to>
      <xdr:col>20</xdr:col>
      <xdr:colOff>38100</xdr:colOff>
      <xdr:row>58</xdr:row>
      <xdr:rowOff>38100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22877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が、今後、高齢化の進展に伴う保険給付費の増により、介護保険、後期高齢者医療等への繰出金や、公共施設の老朽化に伴い維持補修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そのため、各事業において経費の削減を進めるとともに、各種保険税（料）の適正化を図る等の取り組みにより、税収を財源とする普通会計の負担額を減らしていくように努める。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149860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29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一部事務組合負担金の減や新型コロナウイルス感染症の影響により各種団体のイベントや活動が中止または規模縮小となったため、補助費等に係る経常収支比率は低下した。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べ引き続き高い数値となっており、公営企業の経営改善を図るとともに、各種団体への補助金について、交付額に見合う適切な事業実施がなされているか確認を行い、必要性の低い補助金は見直しや廃止を検討するなど、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814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普通建設事業の計画的実施による地方債新規発行の抑制により、類似団体と比較して概ね良好な数値を維持できている。</a:t>
          </a:r>
        </a:p>
        <a:p>
          <a:r>
            <a:rPr kumimoji="1" lang="ja-JP" altLang="en-US" sz="1300">
              <a:latin typeface="ＭＳ Ｐゴシック" panose="020B0600070205080204" pitchFamily="50" charset="-128"/>
              <a:ea typeface="ＭＳ Ｐゴシック" panose="020B0600070205080204" pitchFamily="50" charset="-128"/>
            </a:rPr>
            <a:t>　しかしながら、近年大型の普通建設事業が集中していることに伴い、地方債の新規発行額が増加傾向になっていることから、今後は新規発行額を可能な限り抑え、数値の上昇を最小限にするように努める。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94615</xdr:rowOff>
    </xdr:from>
    <xdr:to>
      <xdr:col>24</xdr:col>
      <xdr:colOff>25400</xdr:colOff>
      <xdr:row>74</xdr:row>
      <xdr:rowOff>111760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7819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799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0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74</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02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43815</xdr:rowOff>
    </xdr:from>
    <xdr:to>
      <xdr:col>24</xdr:col>
      <xdr:colOff>76200</xdr:colOff>
      <xdr:row>74</xdr:row>
      <xdr:rowOff>145415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123842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60960</xdr:rowOff>
    </xdr:from>
    <xdr:to>
      <xdr:col>20</xdr:col>
      <xdr:colOff>38100</xdr:colOff>
      <xdr:row>74</xdr:row>
      <xdr:rowOff>162560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1287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87630</xdr:rowOff>
    </xdr:from>
    <xdr:to>
      <xdr:col>11</xdr:col>
      <xdr:colOff>60325</xdr:colOff>
      <xdr:row>75</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64770</xdr:rowOff>
    </xdr:from>
    <xdr:to>
      <xdr:col>6</xdr:col>
      <xdr:colOff>171450</xdr:colOff>
      <xdr:row>74</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扶助費や物件費、補助費等が類似団体平均を上回っていることや、人件費に係る経常収支比率が増加したことにより公債費以外の経常収支比率が類似団体平均を上回る要因となっている。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事業の取捨選択を徹底していくことで、経費の削減に努める。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56135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166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77</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343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136144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200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114471</xdr:rowOff>
    </xdr:from>
    <xdr:to>
      <xdr:col>29</xdr:col>
      <xdr:colOff>127000</xdr:colOff>
      <xdr:row>19</xdr:row>
      <xdr:rowOff>158492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19646"/>
          <a:ext cx="647700" cy="4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158492</xdr:rowOff>
    </xdr:from>
    <xdr:to>
      <xdr:col>26</xdr:col>
      <xdr:colOff>50800</xdr:colOff>
      <xdr:row>19</xdr:row>
      <xdr:rowOff>167876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63667"/>
          <a:ext cx="6985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165187</xdr:rowOff>
    </xdr:from>
    <xdr:to>
      <xdr:col>22</xdr:col>
      <xdr:colOff>114300</xdr:colOff>
      <xdr:row>19</xdr:row>
      <xdr:rowOff>167876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70362"/>
          <a:ext cx="698500" cy="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165187</xdr:rowOff>
    </xdr:from>
    <xdr:to>
      <xdr:col>18</xdr:col>
      <xdr:colOff>177800</xdr:colOff>
      <xdr:row>20</xdr:row>
      <xdr:rowOff>15138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70362"/>
          <a:ext cx="698500" cy="2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63671</xdr:rowOff>
    </xdr:from>
    <xdr:to>
      <xdr:col>29</xdr:col>
      <xdr:colOff>177800</xdr:colOff>
      <xdr:row>19</xdr:row>
      <xdr:rowOff>165271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6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35748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107692</xdr:rowOff>
    </xdr:from>
    <xdr:to>
      <xdr:col>26</xdr:col>
      <xdr:colOff>101600</xdr:colOff>
      <xdr:row>20</xdr:row>
      <xdr:rowOff>37842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1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22619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9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117076</xdr:rowOff>
    </xdr:from>
    <xdr:to>
      <xdr:col>22</xdr:col>
      <xdr:colOff>165100</xdr:colOff>
      <xdr:row>20</xdr:row>
      <xdr:rowOff>47226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2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32003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114387</xdr:rowOff>
    </xdr:from>
    <xdr:to>
      <xdr:col>19</xdr:col>
      <xdr:colOff>38100</xdr:colOff>
      <xdr:row>20</xdr:row>
      <xdr:rowOff>44537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29314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0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135788</xdr:rowOff>
    </xdr:from>
    <xdr:to>
      <xdr:col>15</xdr:col>
      <xdr:colOff>101600</xdr:colOff>
      <xdr:row>20</xdr:row>
      <xdr:rowOff>65938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40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50715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33423</xdr:rowOff>
    </xdr:from>
    <xdr:to>
      <xdr:col>29</xdr:col>
      <xdr:colOff>127000</xdr:colOff>
      <xdr:row>38</xdr:row>
      <xdr:rowOff>33827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501023"/>
          <a:ext cx="647700" cy="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31354</xdr:rowOff>
    </xdr:from>
    <xdr:to>
      <xdr:col>26</xdr:col>
      <xdr:colOff>50800</xdr:colOff>
      <xdr:row>38</xdr:row>
      <xdr:rowOff>33423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98954"/>
          <a:ext cx="698500" cy="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19611</xdr:rowOff>
    </xdr:from>
    <xdr:to>
      <xdr:col>22</xdr:col>
      <xdr:colOff>114300</xdr:colOff>
      <xdr:row>38</xdr:row>
      <xdr:rowOff>31354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87211"/>
          <a:ext cx="698500" cy="1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19611</xdr:rowOff>
    </xdr:from>
    <xdr:to>
      <xdr:col>18</xdr:col>
      <xdr:colOff>177800</xdr:colOff>
      <xdr:row>38</xdr:row>
      <xdr:rowOff>31091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87211"/>
          <a:ext cx="698500" cy="11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325927</xdr:rowOff>
    </xdr:from>
    <xdr:to>
      <xdr:col>29</xdr:col>
      <xdr:colOff>177800</xdr:colOff>
      <xdr:row>38</xdr:row>
      <xdr:rowOff>84627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5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325523</xdr:rowOff>
    </xdr:from>
    <xdr:to>
      <xdr:col>26</xdr:col>
      <xdr:colOff>101600</xdr:colOff>
      <xdr:row>38</xdr:row>
      <xdr:rowOff>84223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50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69000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3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323454</xdr:rowOff>
    </xdr:from>
    <xdr:to>
      <xdr:col>22</xdr:col>
      <xdr:colOff>165100</xdr:colOff>
      <xdr:row>38</xdr:row>
      <xdr:rowOff>82154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66931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311711</xdr:rowOff>
    </xdr:from>
    <xdr:to>
      <xdr:col>19</xdr:col>
      <xdr:colOff>38100</xdr:colOff>
      <xdr:row>38</xdr:row>
      <xdr:rowOff>70411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55188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323191</xdr:rowOff>
    </xdr:from>
    <xdr:to>
      <xdr:col>15</xdr:col>
      <xdr:colOff>101600</xdr:colOff>
      <xdr:row>38</xdr:row>
      <xdr:rowOff>81891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66668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3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41,988
41,082
98.55
25,587,946
24,672,575
719,954
10,325,888
19,939,801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154962</xdr:rowOff>
    </xdr:from>
    <xdr:to>
      <xdr:col>24</xdr:col>
      <xdr:colOff>63500</xdr:colOff>
      <xdr:row>37</xdr:row>
      <xdr:rowOff>162941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7162"/>
          <a:ext cx="838200" cy="17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145807</xdr:rowOff>
    </xdr:from>
    <xdr:to>
      <xdr:col>19</xdr:col>
      <xdr:colOff>177800</xdr:colOff>
      <xdr:row>37</xdr:row>
      <xdr:rowOff>162941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89457"/>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145807</xdr:rowOff>
    </xdr:from>
    <xdr:to>
      <xdr:col>15</xdr:col>
      <xdr:colOff>50800</xdr:colOff>
      <xdr:row>37</xdr:row>
      <xdr:rowOff>164019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89457"/>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164019</xdr:rowOff>
    </xdr:from>
    <xdr:to>
      <xdr:col>10</xdr:col>
      <xdr:colOff>114300</xdr:colOff>
      <xdr:row>38</xdr:row>
      <xdr:rowOff>6154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7669"/>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104162</xdr:rowOff>
    </xdr:from>
    <xdr:to>
      <xdr:col>24</xdr:col>
      <xdr:colOff>114300</xdr:colOff>
      <xdr:row>37</xdr:row>
      <xdr:rowOff>34312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82589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112141</xdr:rowOff>
    </xdr:from>
    <xdr:to>
      <xdr:col>20</xdr:col>
      <xdr:colOff>38100</xdr:colOff>
      <xdr:row>38</xdr:row>
      <xdr:rowOff>42290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33418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95007</xdr:rowOff>
    </xdr:from>
    <xdr:to>
      <xdr:col>15</xdr:col>
      <xdr:colOff>101600</xdr:colOff>
      <xdr:row>38</xdr:row>
      <xdr:rowOff>25157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16284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113219</xdr:rowOff>
    </xdr:from>
    <xdr:to>
      <xdr:col>10</xdr:col>
      <xdr:colOff>165100</xdr:colOff>
      <xdr:row>38</xdr:row>
      <xdr:rowOff>43369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34496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126804</xdr:rowOff>
    </xdr:from>
    <xdr:to>
      <xdr:col>6</xdr:col>
      <xdr:colOff>38100</xdr:colOff>
      <xdr:row>38</xdr:row>
      <xdr:rowOff>56954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48081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57176</xdr:rowOff>
    </xdr:from>
    <xdr:to>
      <xdr:col>24</xdr:col>
      <xdr:colOff>63500</xdr:colOff>
      <xdr:row>58</xdr:row>
      <xdr:rowOff>64563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10001276"/>
          <a:ext cx="838200" cy="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57176</xdr:rowOff>
    </xdr:from>
    <xdr:to>
      <xdr:col>19</xdr:col>
      <xdr:colOff>177800</xdr:colOff>
      <xdr:row>58</xdr:row>
      <xdr:rowOff>70258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01276"/>
          <a:ext cx="889000" cy="1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70258</xdr:rowOff>
    </xdr:from>
    <xdr:to>
      <xdr:col>15</xdr:col>
      <xdr:colOff>50800</xdr:colOff>
      <xdr:row>58</xdr:row>
      <xdr:rowOff>87079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14358"/>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87079</xdr:rowOff>
    </xdr:from>
    <xdr:to>
      <xdr:col>10</xdr:col>
      <xdr:colOff>114300</xdr:colOff>
      <xdr:row>58</xdr:row>
      <xdr:rowOff>97354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31179"/>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13763</xdr:rowOff>
    </xdr:from>
    <xdr:to>
      <xdr:col>24</xdr:col>
      <xdr:colOff>114300</xdr:colOff>
      <xdr:row>58</xdr:row>
      <xdr:rowOff>115363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100140</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6376</xdr:rowOff>
    </xdr:from>
    <xdr:to>
      <xdr:col>20</xdr:col>
      <xdr:colOff>38100</xdr:colOff>
      <xdr:row>58</xdr:row>
      <xdr:rowOff>107976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99103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19458</xdr:rowOff>
    </xdr:from>
    <xdr:to>
      <xdr:col>15</xdr:col>
      <xdr:colOff>101600</xdr:colOff>
      <xdr:row>58</xdr:row>
      <xdr:rowOff>121058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112185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36279</xdr:rowOff>
    </xdr:from>
    <xdr:to>
      <xdr:col>10</xdr:col>
      <xdr:colOff>165100</xdr:colOff>
      <xdr:row>58</xdr:row>
      <xdr:rowOff>137879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129006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46554</xdr:rowOff>
    </xdr:from>
    <xdr:to>
      <xdr:col>6</xdr:col>
      <xdr:colOff>38100</xdr:colOff>
      <xdr:row>58</xdr:row>
      <xdr:rowOff>148154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139281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8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77921</xdr:rowOff>
    </xdr:from>
    <xdr:to>
      <xdr:col>24</xdr:col>
      <xdr:colOff>63500</xdr:colOff>
      <xdr:row>78</xdr:row>
      <xdr:rowOff>114212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51021"/>
          <a:ext cx="8382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91808</xdr:rowOff>
    </xdr:from>
    <xdr:to>
      <xdr:col>19</xdr:col>
      <xdr:colOff>177800</xdr:colOff>
      <xdr:row>78</xdr:row>
      <xdr:rowOff>114212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64908"/>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62471</xdr:rowOff>
    </xdr:from>
    <xdr:to>
      <xdr:col>15</xdr:col>
      <xdr:colOff>50800</xdr:colOff>
      <xdr:row>78</xdr:row>
      <xdr:rowOff>91808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3557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62471</xdr:rowOff>
    </xdr:from>
    <xdr:to>
      <xdr:col>10</xdr:col>
      <xdr:colOff>114300</xdr:colOff>
      <xdr:row>78</xdr:row>
      <xdr:rowOff>78112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35571"/>
          <a:ext cx="8890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27121</xdr:rowOff>
    </xdr:from>
    <xdr:to>
      <xdr:col>24</xdr:col>
      <xdr:colOff>114300</xdr:colOff>
      <xdr:row>78</xdr:row>
      <xdr:rowOff>128721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5548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63412</xdr:rowOff>
    </xdr:from>
    <xdr:to>
      <xdr:col>20</xdr:col>
      <xdr:colOff>38100</xdr:colOff>
      <xdr:row>78</xdr:row>
      <xdr:rowOff>165012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156139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41008</xdr:rowOff>
    </xdr:from>
    <xdr:to>
      <xdr:col>15</xdr:col>
      <xdr:colOff>101600</xdr:colOff>
      <xdr:row>78</xdr:row>
      <xdr:rowOff>142608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11671</xdr:rowOff>
    </xdr:from>
    <xdr:to>
      <xdr:col>10</xdr:col>
      <xdr:colOff>165100</xdr:colOff>
      <xdr:row>78</xdr:row>
      <xdr:rowOff>113271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129798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1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27312</xdr:rowOff>
    </xdr:from>
    <xdr:to>
      <xdr:col>6</xdr:col>
      <xdr:colOff>38100</xdr:colOff>
      <xdr:row>78</xdr:row>
      <xdr:rowOff>128912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145439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17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160883</xdr:rowOff>
    </xdr:from>
    <xdr:to>
      <xdr:col>24</xdr:col>
      <xdr:colOff>63500</xdr:colOff>
      <xdr:row>98</xdr:row>
      <xdr:rowOff>32652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91533"/>
          <a:ext cx="838200" cy="4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32652</xdr:rowOff>
    </xdr:from>
    <xdr:to>
      <xdr:col>19</xdr:col>
      <xdr:colOff>177800</xdr:colOff>
      <xdr:row>98</xdr:row>
      <xdr:rowOff>87731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34752"/>
          <a:ext cx="889000" cy="5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25564</xdr:rowOff>
    </xdr:from>
    <xdr:to>
      <xdr:col>15</xdr:col>
      <xdr:colOff>50800</xdr:colOff>
      <xdr:row>98</xdr:row>
      <xdr:rowOff>87731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827664"/>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169290</xdr:rowOff>
    </xdr:from>
    <xdr:to>
      <xdr:col>10</xdr:col>
      <xdr:colOff>114300</xdr:colOff>
      <xdr:row>98</xdr:row>
      <xdr:rowOff>25564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99940"/>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110083</xdr:rowOff>
    </xdr:from>
    <xdr:to>
      <xdr:col>24</xdr:col>
      <xdr:colOff>114300</xdr:colOff>
      <xdr:row>98</xdr:row>
      <xdr:rowOff>40233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88510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153302</xdr:rowOff>
    </xdr:from>
    <xdr:to>
      <xdr:col>20</xdr:col>
      <xdr:colOff>38100</xdr:colOff>
      <xdr:row>98</xdr:row>
      <xdr:rowOff>83452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74579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36931</xdr:rowOff>
    </xdr:from>
    <xdr:to>
      <xdr:col>15</xdr:col>
      <xdr:colOff>101600</xdr:colOff>
      <xdr:row>98</xdr:row>
      <xdr:rowOff>138531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129658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146214</xdr:rowOff>
    </xdr:from>
    <xdr:to>
      <xdr:col>10</xdr:col>
      <xdr:colOff>165100</xdr:colOff>
      <xdr:row>98</xdr:row>
      <xdr:rowOff>76364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67491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118490</xdr:rowOff>
    </xdr:from>
    <xdr:to>
      <xdr:col>6</xdr:col>
      <xdr:colOff>38100</xdr:colOff>
      <xdr:row>98</xdr:row>
      <xdr:rowOff>48640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4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39767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76322</xdr:rowOff>
    </xdr:from>
    <xdr:to>
      <xdr:col>55</xdr:col>
      <xdr:colOff>0</xdr:colOff>
      <xdr:row>38</xdr:row>
      <xdr:rowOff>87357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48522"/>
          <a:ext cx="838200" cy="3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87357</xdr:rowOff>
    </xdr:from>
    <xdr:to>
      <xdr:col>50</xdr:col>
      <xdr:colOff>114300</xdr:colOff>
      <xdr:row>38</xdr:row>
      <xdr:rowOff>91139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602457"/>
          <a:ext cx="889000" cy="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91139</xdr:rowOff>
    </xdr:from>
    <xdr:to>
      <xdr:col>45</xdr:col>
      <xdr:colOff>177800</xdr:colOff>
      <xdr:row>38</xdr:row>
      <xdr:rowOff>102994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606239"/>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102994</xdr:rowOff>
    </xdr:from>
    <xdr:to>
      <xdr:col>41</xdr:col>
      <xdr:colOff>50800</xdr:colOff>
      <xdr:row>38</xdr:row>
      <xdr:rowOff>107141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18094"/>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25522</xdr:rowOff>
    </xdr:from>
    <xdr:to>
      <xdr:col>55</xdr:col>
      <xdr:colOff>50800</xdr:colOff>
      <xdr:row>36</xdr:row>
      <xdr:rowOff>127122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3949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36557</xdr:rowOff>
    </xdr:from>
    <xdr:to>
      <xdr:col>50</xdr:col>
      <xdr:colOff>165100</xdr:colOff>
      <xdr:row>38</xdr:row>
      <xdr:rowOff>138157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129284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40339</xdr:rowOff>
    </xdr:from>
    <xdr:to>
      <xdr:col>46</xdr:col>
      <xdr:colOff>38100</xdr:colOff>
      <xdr:row>38</xdr:row>
      <xdr:rowOff>141939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133066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52194</xdr:rowOff>
    </xdr:from>
    <xdr:to>
      <xdr:col>41</xdr:col>
      <xdr:colOff>101600</xdr:colOff>
      <xdr:row>38</xdr:row>
      <xdr:rowOff>153794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144921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56341</xdr:rowOff>
    </xdr:from>
    <xdr:to>
      <xdr:col>36</xdr:col>
      <xdr:colOff>165100</xdr:colOff>
      <xdr:row>38</xdr:row>
      <xdr:rowOff>157941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149068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78294</xdr:rowOff>
    </xdr:from>
    <xdr:to>
      <xdr:col>55</xdr:col>
      <xdr:colOff>0</xdr:colOff>
      <xdr:row>57</xdr:row>
      <xdr:rowOff>52416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79494"/>
          <a:ext cx="838200" cy="1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52416</xdr:rowOff>
    </xdr:from>
    <xdr:to>
      <xdr:col>50</xdr:col>
      <xdr:colOff>114300</xdr:colOff>
      <xdr:row>57</xdr:row>
      <xdr:rowOff>53609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25066"/>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136596</xdr:rowOff>
    </xdr:from>
    <xdr:to>
      <xdr:col>45</xdr:col>
      <xdr:colOff>177800</xdr:colOff>
      <xdr:row>57</xdr:row>
      <xdr:rowOff>53609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66346"/>
          <a:ext cx="889000" cy="25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136596</xdr:rowOff>
    </xdr:from>
    <xdr:to>
      <xdr:col>41</xdr:col>
      <xdr:colOff>50800</xdr:colOff>
      <xdr:row>57</xdr:row>
      <xdr:rowOff>11611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66346"/>
          <a:ext cx="889000" cy="21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27494</xdr:rowOff>
    </xdr:from>
    <xdr:to>
      <xdr:col>55</xdr:col>
      <xdr:colOff>50800</xdr:colOff>
      <xdr:row>56</xdr:row>
      <xdr:rowOff>129094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5921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0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1616</xdr:rowOff>
    </xdr:from>
    <xdr:to>
      <xdr:col>50</xdr:col>
      <xdr:colOff>165100</xdr:colOff>
      <xdr:row>57</xdr:row>
      <xdr:rowOff>103216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94343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2809</xdr:rowOff>
    </xdr:from>
    <xdr:to>
      <xdr:col>46</xdr:col>
      <xdr:colOff>38100</xdr:colOff>
      <xdr:row>57</xdr:row>
      <xdr:rowOff>104409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95536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85796</xdr:rowOff>
    </xdr:from>
    <xdr:to>
      <xdr:col>41</xdr:col>
      <xdr:colOff>101600</xdr:colOff>
      <xdr:row>56</xdr:row>
      <xdr:rowOff>15946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32473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9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132261</xdr:rowOff>
    </xdr:from>
    <xdr:to>
      <xdr:col>36</xdr:col>
      <xdr:colOff>165100</xdr:colOff>
      <xdr:row>57</xdr:row>
      <xdr:rowOff>62411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53538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59708</xdr:rowOff>
    </xdr:from>
    <xdr:to>
      <xdr:col>55</xdr:col>
      <xdr:colOff>0</xdr:colOff>
      <xdr:row>78</xdr:row>
      <xdr:rowOff>16704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89908"/>
          <a:ext cx="838200" cy="29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16704</xdr:rowOff>
    </xdr:from>
    <xdr:to>
      <xdr:col>50</xdr:col>
      <xdr:colOff>114300</xdr:colOff>
      <xdr:row>78</xdr:row>
      <xdr:rowOff>126843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89804"/>
          <a:ext cx="889000" cy="1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74430</xdr:rowOff>
    </xdr:from>
    <xdr:to>
      <xdr:col>45</xdr:col>
      <xdr:colOff>177800</xdr:colOff>
      <xdr:row>78</xdr:row>
      <xdr:rowOff>126843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47530"/>
          <a:ext cx="889000" cy="5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169720</xdr:rowOff>
    </xdr:from>
    <xdr:to>
      <xdr:col>41</xdr:col>
      <xdr:colOff>50800</xdr:colOff>
      <xdr:row>78</xdr:row>
      <xdr:rowOff>74430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71370"/>
          <a:ext cx="889000" cy="7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8908</xdr:rowOff>
    </xdr:from>
    <xdr:to>
      <xdr:col>55</xdr:col>
      <xdr:colOff>50800</xdr:colOff>
      <xdr:row>76</xdr:row>
      <xdr:rowOff>110508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31785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137354</xdr:rowOff>
    </xdr:from>
    <xdr:to>
      <xdr:col>50</xdr:col>
      <xdr:colOff>165100</xdr:colOff>
      <xdr:row>78</xdr:row>
      <xdr:rowOff>67504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58631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76043</xdr:rowOff>
    </xdr:from>
    <xdr:to>
      <xdr:col>46</xdr:col>
      <xdr:colOff>38100</xdr:colOff>
      <xdr:row>79</xdr:row>
      <xdr:rowOff>6193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168770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23630</xdr:rowOff>
    </xdr:from>
    <xdr:to>
      <xdr:col>41</xdr:col>
      <xdr:colOff>101600</xdr:colOff>
      <xdr:row>78</xdr:row>
      <xdr:rowOff>125230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116357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118920</xdr:rowOff>
    </xdr:from>
    <xdr:to>
      <xdr:col>36</xdr:col>
      <xdr:colOff>165100</xdr:colOff>
      <xdr:row>78</xdr:row>
      <xdr:rowOff>49070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40197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71207</xdr:rowOff>
    </xdr:from>
    <xdr:to>
      <xdr:col>55</xdr:col>
      <xdr:colOff>0</xdr:colOff>
      <xdr:row>97</xdr:row>
      <xdr:rowOff>119235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01857"/>
          <a:ext cx="838200" cy="4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117483</xdr:rowOff>
    </xdr:from>
    <xdr:to>
      <xdr:col>50</xdr:col>
      <xdr:colOff>114300</xdr:colOff>
      <xdr:row>97</xdr:row>
      <xdr:rowOff>71207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76683"/>
          <a:ext cx="889000" cy="1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117483</xdr:rowOff>
    </xdr:from>
    <xdr:to>
      <xdr:col>45</xdr:col>
      <xdr:colOff>177800</xdr:colOff>
      <xdr:row>97</xdr:row>
      <xdr:rowOff>60626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76683"/>
          <a:ext cx="889000" cy="1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60626</xdr:rowOff>
    </xdr:from>
    <xdr:to>
      <xdr:col>41</xdr:col>
      <xdr:colOff>50800</xdr:colOff>
      <xdr:row>97</xdr:row>
      <xdr:rowOff>143259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91276"/>
          <a:ext cx="889000" cy="8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68435</xdr:rowOff>
    </xdr:from>
    <xdr:to>
      <xdr:col>55</xdr:col>
      <xdr:colOff>50800</xdr:colOff>
      <xdr:row>97</xdr:row>
      <xdr:rowOff>170035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46862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7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20407</xdr:rowOff>
    </xdr:from>
    <xdr:to>
      <xdr:col>50</xdr:col>
      <xdr:colOff>165100</xdr:colOff>
      <xdr:row>97</xdr:row>
      <xdr:rowOff>122007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113134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4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66683</xdr:rowOff>
    </xdr:from>
    <xdr:to>
      <xdr:col>46</xdr:col>
      <xdr:colOff>38100</xdr:colOff>
      <xdr:row>96</xdr:row>
      <xdr:rowOff>168283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0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9826</xdr:rowOff>
    </xdr:from>
    <xdr:to>
      <xdr:col>41</xdr:col>
      <xdr:colOff>101600</xdr:colOff>
      <xdr:row>97</xdr:row>
      <xdr:rowOff>111426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102553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92459</xdr:rowOff>
    </xdr:from>
    <xdr:to>
      <xdr:col>36</xdr:col>
      <xdr:colOff>165100</xdr:colOff>
      <xdr:row>98</xdr:row>
      <xdr:rowOff>22609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13736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62750</xdr:rowOff>
    </xdr:from>
    <xdr:to>
      <xdr:col>85</xdr:col>
      <xdr:colOff>127000</xdr:colOff>
      <xdr:row>38</xdr:row>
      <xdr:rowOff>149568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77850"/>
          <a:ext cx="8382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149568</xdr:rowOff>
    </xdr:from>
    <xdr:to>
      <xdr:col>81</xdr:col>
      <xdr:colOff>50800</xdr:colOff>
      <xdr:row>39</xdr:row>
      <xdr:rowOff>15087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64668"/>
          <a:ext cx="8890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13945</xdr:rowOff>
    </xdr:from>
    <xdr:to>
      <xdr:col>76</xdr:col>
      <xdr:colOff>114300</xdr:colOff>
      <xdr:row>39</xdr:row>
      <xdr:rowOff>15087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0049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13945</xdr:rowOff>
    </xdr:from>
    <xdr:to>
      <xdr:col>71</xdr:col>
      <xdr:colOff>177800</xdr:colOff>
      <xdr:row>39</xdr:row>
      <xdr:rowOff>30480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00495"/>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11950</xdr:rowOff>
    </xdr:from>
    <xdr:to>
      <xdr:col>85</xdr:col>
      <xdr:colOff>177800</xdr:colOff>
      <xdr:row>38</xdr:row>
      <xdr:rowOff>113550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34828</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7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98768</xdr:rowOff>
    </xdr:from>
    <xdr:to>
      <xdr:col>81</xdr:col>
      <xdr:colOff>101600</xdr:colOff>
      <xdr:row>39</xdr:row>
      <xdr:rowOff>28918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20045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0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135737</xdr:rowOff>
    </xdr:from>
    <xdr:to>
      <xdr:col>76</xdr:col>
      <xdr:colOff>165100</xdr:colOff>
      <xdr:row>39</xdr:row>
      <xdr:rowOff>65887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57014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4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134595</xdr:rowOff>
    </xdr:from>
    <xdr:to>
      <xdr:col>72</xdr:col>
      <xdr:colOff>38100</xdr:colOff>
      <xdr:row>39</xdr:row>
      <xdr:rowOff>64745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55872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151130</xdr:rowOff>
    </xdr:from>
    <xdr:to>
      <xdr:col>67</xdr:col>
      <xdr:colOff>101600</xdr:colOff>
      <xdr:row>39</xdr:row>
      <xdr:rowOff>81280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72407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144582</xdr:rowOff>
    </xdr:from>
    <xdr:to>
      <xdr:col>85</xdr:col>
      <xdr:colOff>127000</xdr:colOff>
      <xdr:row>78</xdr:row>
      <xdr:rowOff>146431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517682"/>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144582</xdr:rowOff>
    </xdr:from>
    <xdr:to>
      <xdr:col>81</xdr:col>
      <xdr:colOff>50800</xdr:colOff>
      <xdr:row>78</xdr:row>
      <xdr:rowOff>150192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517682"/>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143749</xdr:rowOff>
    </xdr:from>
    <xdr:to>
      <xdr:col>76</xdr:col>
      <xdr:colOff>114300</xdr:colOff>
      <xdr:row>78</xdr:row>
      <xdr:rowOff>150192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516849"/>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143749</xdr:rowOff>
    </xdr:from>
    <xdr:to>
      <xdr:col>71</xdr:col>
      <xdr:colOff>177800</xdr:colOff>
      <xdr:row>78</xdr:row>
      <xdr:rowOff>151574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16849"/>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95631</xdr:rowOff>
    </xdr:from>
    <xdr:to>
      <xdr:col>85</xdr:col>
      <xdr:colOff>177800</xdr:colOff>
      <xdr:row>79</xdr:row>
      <xdr:rowOff>25781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10558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93782</xdr:rowOff>
    </xdr:from>
    <xdr:to>
      <xdr:col>81</xdr:col>
      <xdr:colOff>101600</xdr:colOff>
      <xdr:row>79</xdr:row>
      <xdr:rowOff>23932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15059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99392</xdr:rowOff>
    </xdr:from>
    <xdr:to>
      <xdr:col>76</xdr:col>
      <xdr:colOff>165100</xdr:colOff>
      <xdr:row>79</xdr:row>
      <xdr:rowOff>29542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20669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92949</xdr:rowOff>
    </xdr:from>
    <xdr:to>
      <xdr:col>72</xdr:col>
      <xdr:colOff>38100</xdr:colOff>
      <xdr:row>79</xdr:row>
      <xdr:rowOff>23099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14226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100774</xdr:rowOff>
    </xdr:from>
    <xdr:to>
      <xdr:col>67</xdr:col>
      <xdr:colOff>101600</xdr:colOff>
      <xdr:row>79</xdr:row>
      <xdr:rowOff>30924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7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22051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110792</xdr:rowOff>
    </xdr:from>
    <xdr:to>
      <xdr:col>85</xdr:col>
      <xdr:colOff>127000</xdr:colOff>
      <xdr:row>98</xdr:row>
      <xdr:rowOff>136579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2892"/>
          <a:ext cx="8382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135558</xdr:rowOff>
    </xdr:from>
    <xdr:to>
      <xdr:col>81</xdr:col>
      <xdr:colOff>50800</xdr:colOff>
      <xdr:row>98</xdr:row>
      <xdr:rowOff>136579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7658"/>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135558</xdr:rowOff>
    </xdr:from>
    <xdr:to>
      <xdr:col>76</xdr:col>
      <xdr:colOff>114300</xdr:colOff>
      <xdr:row>98</xdr:row>
      <xdr:rowOff>139198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37658"/>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136820</xdr:rowOff>
    </xdr:from>
    <xdr:to>
      <xdr:col>71</xdr:col>
      <xdr:colOff>177800</xdr:colOff>
      <xdr:row>98</xdr:row>
      <xdr:rowOff>139198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892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59992</xdr:rowOff>
    </xdr:from>
    <xdr:to>
      <xdr:col>85</xdr:col>
      <xdr:colOff>177800</xdr:colOff>
      <xdr:row>98</xdr:row>
      <xdr:rowOff>161592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85779</xdr:rowOff>
    </xdr:from>
    <xdr:to>
      <xdr:col>81</xdr:col>
      <xdr:colOff>101600</xdr:colOff>
      <xdr:row>99</xdr:row>
      <xdr:rowOff>15929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7056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84758</xdr:rowOff>
    </xdr:from>
    <xdr:to>
      <xdr:col>76</xdr:col>
      <xdr:colOff>165100</xdr:colOff>
      <xdr:row>99</xdr:row>
      <xdr:rowOff>14908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6035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7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88398</xdr:rowOff>
    </xdr:from>
    <xdr:to>
      <xdr:col>72</xdr:col>
      <xdr:colOff>38100</xdr:colOff>
      <xdr:row>99</xdr:row>
      <xdr:rowOff>18548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9675</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4017" y="1698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86020</xdr:rowOff>
    </xdr:from>
    <xdr:to>
      <xdr:col>67</xdr:col>
      <xdr:colOff>101600</xdr:colOff>
      <xdr:row>99</xdr:row>
      <xdr:rowOff>16170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7297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8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134762</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4986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134762</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4986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135859</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095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83962</xdr:rowOff>
    </xdr:from>
    <xdr:to>
      <xdr:col>107</xdr:col>
      <xdr:colOff>101600</xdr:colOff>
      <xdr:row>39</xdr:row>
      <xdr:rowOff>14112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5239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9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85059</xdr:rowOff>
    </xdr:from>
    <xdr:to>
      <xdr:col>98</xdr:col>
      <xdr:colOff>38100</xdr:colOff>
      <xdr:row>39</xdr:row>
      <xdr:rowOff>15209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6336</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692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38577</xdr:rowOff>
    </xdr:from>
    <xdr:to>
      <xdr:col>116</xdr:col>
      <xdr:colOff>63500</xdr:colOff>
      <xdr:row>58</xdr:row>
      <xdr:rowOff>43607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82677"/>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38577</xdr:rowOff>
    </xdr:from>
    <xdr:to>
      <xdr:col>111</xdr:col>
      <xdr:colOff>177800</xdr:colOff>
      <xdr:row>58</xdr:row>
      <xdr:rowOff>38659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82677"/>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38659</xdr:rowOff>
    </xdr:from>
    <xdr:to>
      <xdr:col>107</xdr:col>
      <xdr:colOff>50800</xdr:colOff>
      <xdr:row>58</xdr:row>
      <xdr:rowOff>39932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82759"/>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39932</xdr:rowOff>
    </xdr:from>
    <xdr:to>
      <xdr:col>102</xdr:col>
      <xdr:colOff>114300</xdr:colOff>
      <xdr:row>58</xdr:row>
      <xdr:rowOff>48782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984032"/>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164257</xdr:rowOff>
    </xdr:from>
    <xdr:to>
      <xdr:col>116</xdr:col>
      <xdr:colOff>114300</xdr:colOff>
      <xdr:row>58</xdr:row>
      <xdr:rowOff>94407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15684</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159227</xdr:rowOff>
    </xdr:from>
    <xdr:to>
      <xdr:col>112</xdr:col>
      <xdr:colOff>38100</xdr:colOff>
      <xdr:row>58</xdr:row>
      <xdr:rowOff>89377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105904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159309</xdr:rowOff>
    </xdr:from>
    <xdr:to>
      <xdr:col>107</xdr:col>
      <xdr:colOff>101600</xdr:colOff>
      <xdr:row>58</xdr:row>
      <xdr:rowOff>89459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105986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7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160582</xdr:rowOff>
    </xdr:from>
    <xdr:to>
      <xdr:col>102</xdr:col>
      <xdr:colOff>165100</xdr:colOff>
      <xdr:row>58</xdr:row>
      <xdr:rowOff>90732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107259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7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169432</xdr:rowOff>
    </xdr:from>
    <xdr:to>
      <xdr:col>98</xdr:col>
      <xdr:colOff>38100</xdr:colOff>
      <xdr:row>58</xdr:row>
      <xdr:rowOff>99582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116109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7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43269</xdr:rowOff>
    </xdr:from>
    <xdr:to>
      <xdr:col>116</xdr:col>
      <xdr:colOff>63500</xdr:colOff>
      <xdr:row>77</xdr:row>
      <xdr:rowOff>90627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44919"/>
          <a:ext cx="8382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90627</xdr:rowOff>
    </xdr:from>
    <xdr:to>
      <xdr:col>111</xdr:col>
      <xdr:colOff>177800</xdr:colOff>
      <xdr:row>77</xdr:row>
      <xdr:rowOff>104533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92277"/>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34334</xdr:rowOff>
    </xdr:from>
    <xdr:to>
      <xdr:col>107</xdr:col>
      <xdr:colOff>50800</xdr:colOff>
      <xdr:row>77</xdr:row>
      <xdr:rowOff>104533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235984"/>
          <a:ext cx="8890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34334</xdr:rowOff>
    </xdr:from>
    <xdr:to>
      <xdr:col>102</xdr:col>
      <xdr:colOff>114300</xdr:colOff>
      <xdr:row>77</xdr:row>
      <xdr:rowOff>62833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35984"/>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163919</xdr:rowOff>
    </xdr:from>
    <xdr:to>
      <xdr:col>116</xdr:col>
      <xdr:colOff>114300</xdr:colOff>
      <xdr:row>77</xdr:row>
      <xdr:rowOff>94069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142346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39827</xdr:rowOff>
    </xdr:from>
    <xdr:to>
      <xdr:col>112</xdr:col>
      <xdr:colOff>38100</xdr:colOff>
      <xdr:row>77</xdr:row>
      <xdr:rowOff>141427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132554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53733</xdr:rowOff>
    </xdr:from>
    <xdr:to>
      <xdr:col>107</xdr:col>
      <xdr:colOff>101600</xdr:colOff>
      <xdr:row>77</xdr:row>
      <xdr:rowOff>155333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146460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154984</xdr:rowOff>
    </xdr:from>
    <xdr:to>
      <xdr:col>102</xdr:col>
      <xdr:colOff>165100</xdr:colOff>
      <xdr:row>77</xdr:row>
      <xdr:rowOff>85134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76261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12033</xdr:rowOff>
    </xdr:from>
    <xdr:to>
      <xdr:col>98</xdr:col>
      <xdr:colOff>38100</xdr:colOff>
      <xdr:row>77</xdr:row>
      <xdr:rowOff>113633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104760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と比較して高い主なものは、普通建設事業費（うち新規整備）、災害復旧費があげられる。普通建設事業費（うち新規整備）については、消防庁舎や複合型中心拠点誘導施設「こもテラス」、保育所建設の新規整備が開始されたことが要因となって増加している。災害復旧事業費については、令和元年度東日本台風による災害復旧事業が完了したことにより増加した。今後も学校建設事業が予定されており地方債残高の上昇が不可避の状況となっている。今後の健全財政維持のため、可能な限り起債額を抑え、低金利での借入に努める。</a:t>
          </a:r>
        </a:p>
        <a:p>
          <a:r>
            <a:rPr kumimoji="1" lang="ja-JP" altLang="en-US" sz="1300">
              <a:latin typeface="ＭＳ Ｐゴシック" panose="020B0600070205080204" pitchFamily="50" charset="-128"/>
              <a:ea typeface="ＭＳ Ｐゴシック" panose="020B0600070205080204" pitchFamily="50" charset="-128"/>
            </a:rPr>
            <a:t>　扶助費が増加傾向にある要因として生活保護受給世帯の高齢化に伴う福祉関係経費の増加などが挙げられる。資格審査等の厳格化や市単独の給付制度等の見直しを進めていくことにより、数値の上昇を抑制し、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41,988
41,082
98.55
25,587,946
24,672,575
719,954
10,325,888
19,939,801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104267</xdr:rowOff>
    </xdr:from>
    <xdr:to>
      <xdr:col>24</xdr:col>
      <xdr:colOff>63500</xdr:colOff>
      <xdr:row>36</xdr:row>
      <xdr:rowOff>131318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6467"/>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96457</xdr:rowOff>
    </xdr:from>
    <xdr:to>
      <xdr:col>19</xdr:col>
      <xdr:colOff>177800</xdr:colOff>
      <xdr:row>36</xdr:row>
      <xdr:rowOff>104267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865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96457</xdr:rowOff>
    </xdr:from>
    <xdr:to>
      <xdr:col>15</xdr:col>
      <xdr:colOff>50800</xdr:colOff>
      <xdr:row>36</xdr:row>
      <xdr:rowOff>105601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865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105601</xdr:rowOff>
    </xdr:from>
    <xdr:to>
      <xdr:col>10</xdr:col>
      <xdr:colOff>114300</xdr:colOff>
      <xdr:row>36</xdr:row>
      <xdr:rowOff>111506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780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80518</xdr:rowOff>
    </xdr:from>
    <xdr:to>
      <xdr:col>24</xdr:col>
      <xdr:colOff>114300</xdr:colOff>
      <xdr:row>37</xdr:row>
      <xdr:rowOff>10668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58945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53467</xdr:rowOff>
    </xdr:from>
    <xdr:to>
      <xdr:col>20</xdr:col>
      <xdr:colOff>38100</xdr:colOff>
      <xdr:row>36</xdr:row>
      <xdr:rowOff>155067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146194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45657</xdr:rowOff>
    </xdr:from>
    <xdr:to>
      <xdr:col>15</xdr:col>
      <xdr:colOff>101600</xdr:colOff>
      <xdr:row>36</xdr:row>
      <xdr:rowOff>147257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54801</xdr:rowOff>
    </xdr:from>
    <xdr:to>
      <xdr:col>10</xdr:col>
      <xdr:colOff>165100</xdr:colOff>
      <xdr:row>36</xdr:row>
      <xdr:rowOff>156401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147528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60706</xdr:rowOff>
    </xdr:from>
    <xdr:to>
      <xdr:col>6</xdr:col>
      <xdr:colOff>38100</xdr:colOff>
      <xdr:row>36</xdr:row>
      <xdr:rowOff>162306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153433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13773</xdr:rowOff>
    </xdr:from>
    <xdr:to>
      <xdr:col>24</xdr:col>
      <xdr:colOff>63500</xdr:colOff>
      <xdr:row>59</xdr:row>
      <xdr:rowOff>34092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7873"/>
          <a:ext cx="838200" cy="19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34092</xdr:rowOff>
    </xdr:from>
    <xdr:to>
      <xdr:col>19</xdr:col>
      <xdr:colOff>177800</xdr:colOff>
      <xdr:row>59</xdr:row>
      <xdr:rowOff>34647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49642"/>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34647</xdr:rowOff>
    </xdr:from>
    <xdr:to>
      <xdr:col>15</xdr:col>
      <xdr:colOff>50800</xdr:colOff>
      <xdr:row>59</xdr:row>
      <xdr:rowOff>38298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50197"/>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38298</xdr:rowOff>
    </xdr:from>
    <xdr:to>
      <xdr:col>10</xdr:col>
      <xdr:colOff>114300</xdr:colOff>
      <xdr:row>59</xdr:row>
      <xdr:rowOff>38824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53848"/>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134423</xdr:rowOff>
    </xdr:from>
    <xdr:to>
      <xdr:col>24</xdr:col>
      <xdr:colOff>114300</xdr:colOff>
      <xdr:row>58</xdr:row>
      <xdr:rowOff>64573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49350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154742</xdr:rowOff>
    </xdr:from>
    <xdr:to>
      <xdr:col>20</xdr:col>
      <xdr:colOff>38100</xdr:colOff>
      <xdr:row>59</xdr:row>
      <xdr:rowOff>84892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76019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155297</xdr:rowOff>
    </xdr:from>
    <xdr:to>
      <xdr:col>15</xdr:col>
      <xdr:colOff>101600</xdr:colOff>
      <xdr:row>59</xdr:row>
      <xdr:rowOff>85447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76574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158948</xdr:rowOff>
    </xdr:from>
    <xdr:to>
      <xdr:col>10</xdr:col>
      <xdr:colOff>165100</xdr:colOff>
      <xdr:row>59</xdr:row>
      <xdr:rowOff>89098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80225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159474</xdr:rowOff>
    </xdr:from>
    <xdr:to>
      <xdr:col>6</xdr:col>
      <xdr:colOff>38100</xdr:colOff>
      <xdr:row>59</xdr:row>
      <xdr:rowOff>89624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80751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114590</xdr:rowOff>
    </xdr:from>
    <xdr:to>
      <xdr:col>24</xdr:col>
      <xdr:colOff>63500</xdr:colOff>
      <xdr:row>77</xdr:row>
      <xdr:rowOff>161399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6240"/>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161399</xdr:rowOff>
    </xdr:from>
    <xdr:to>
      <xdr:col>19</xdr:col>
      <xdr:colOff>177800</xdr:colOff>
      <xdr:row>78</xdr:row>
      <xdr:rowOff>14125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63049"/>
          <a:ext cx="889000" cy="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972</xdr:rowOff>
    </xdr:from>
    <xdr:to>
      <xdr:col>15</xdr:col>
      <xdr:colOff>50800</xdr:colOff>
      <xdr:row>78</xdr:row>
      <xdr:rowOff>14125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74072"/>
          <a:ext cx="8890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131598</xdr:rowOff>
    </xdr:from>
    <xdr:to>
      <xdr:col>10</xdr:col>
      <xdr:colOff>114300</xdr:colOff>
      <xdr:row>78</xdr:row>
      <xdr:rowOff>972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33248"/>
          <a:ext cx="889000" cy="4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63790</xdr:rowOff>
    </xdr:from>
    <xdr:to>
      <xdr:col>24</xdr:col>
      <xdr:colOff>114300</xdr:colOff>
      <xdr:row>77</xdr:row>
      <xdr:rowOff>165390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150167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110599</xdr:rowOff>
    </xdr:from>
    <xdr:to>
      <xdr:col>20</xdr:col>
      <xdr:colOff>38100</xdr:colOff>
      <xdr:row>78</xdr:row>
      <xdr:rowOff>40749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134775</xdr:rowOff>
    </xdr:from>
    <xdr:to>
      <xdr:col>15</xdr:col>
      <xdr:colOff>101600</xdr:colOff>
      <xdr:row>78</xdr:row>
      <xdr:rowOff>64925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56052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121622</xdr:rowOff>
    </xdr:from>
    <xdr:to>
      <xdr:col>10</xdr:col>
      <xdr:colOff>165100</xdr:colOff>
      <xdr:row>78</xdr:row>
      <xdr:rowOff>51772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42899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80798</xdr:rowOff>
    </xdr:from>
    <xdr:to>
      <xdr:col>6</xdr:col>
      <xdr:colOff>38100</xdr:colOff>
      <xdr:row>78</xdr:row>
      <xdr:rowOff>10948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88787</xdr:rowOff>
    </xdr:from>
    <xdr:to>
      <xdr:col>24</xdr:col>
      <xdr:colOff>63500</xdr:colOff>
      <xdr:row>97</xdr:row>
      <xdr:rowOff>101416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9437"/>
          <a:ext cx="8382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101416</xdr:rowOff>
    </xdr:from>
    <xdr:to>
      <xdr:col>19</xdr:col>
      <xdr:colOff>177800</xdr:colOff>
      <xdr:row>97</xdr:row>
      <xdr:rowOff>103113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2066"/>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87633</xdr:rowOff>
    </xdr:from>
    <xdr:to>
      <xdr:col>15</xdr:col>
      <xdr:colOff>50800</xdr:colOff>
      <xdr:row>97</xdr:row>
      <xdr:rowOff>103113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32483"/>
          <a:ext cx="889000" cy="70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87633</xdr:rowOff>
    </xdr:from>
    <xdr:to>
      <xdr:col>10</xdr:col>
      <xdr:colOff>114300</xdr:colOff>
      <xdr:row>97</xdr:row>
      <xdr:rowOff>46312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32483"/>
          <a:ext cx="889000" cy="6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37987</xdr:rowOff>
    </xdr:from>
    <xdr:to>
      <xdr:col>24</xdr:col>
      <xdr:colOff>114300</xdr:colOff>
      <xdr:row>97</xdr:row>
      <xdr:rowOff>139587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124364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50616</xdr:rowOff>
    </xdr:from>
    <xdr:to>
      <xdr:col>20</xdr:col>
      <xdr:colOff>38100</xdr:colOff>
      <xdr:row>97</xdr:row>
      <xdr:rowOff>152216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143343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52313</xdr:rowOff>
    </xdr:from>
    <xdr:to>
      <xdr:col>15</xdr:col>
      <xdr:colOff>101600</xdr:colOff>
      <xdr:row>97</xdr:row>
      <xdr:rowOff>153913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145040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36833</xdr:rowOff>
    </xdr:from>
    <xdr:to>
      <xdr:col>10</xdr:col>
      <xdr:colOff>165100</xdr:colOff>
      <xdr:row>93</xdr:row>
      <xdr:rowOff>138433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154960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7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166962</xdr:rowOff>
    </xdr:from>
    <xdr:to>
      <xdr:col>6</xdr:col>
      <xdr:colOff>38100</xdr:colOff>
      <xdr:row>97</xdr:row>
      <xdr:rowOff>97112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88239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41402</xdr:rowOff>
    </xdr:from>
    <xdr:to>
      <xdr:col>55</xdr:col>
      <xdr:colOff>0</xdr:colOff>
      <xdr:row>35</xdr:row>
      <xdr:rowOff>114554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0421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41402</xdr:rowOff>
    </xdr:from>
    <xdr:to>
      <xdr:col>50</xdr:col>
      <xdr:colOff>114300</xdr:colOff>
      <xdr:row>35</xdr:row>
      <xdr:rowOff>94633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042152"/>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94633</xdr:rowOff>
    </xdr:from>
    <xdr:to>
      <xdr:col>45</xdr:col>
      <xdr:colOff>177800</xdr:colOff>
      <xdr:row>35</xdr:row>
      <xdr:rowOff>98225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09538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98225</xdr:rowOff>
    </xdr:from>
    <xdr:to>
      <xdr:col>41</xdr:col>
      <xdr:colOff>50800</xdr:colOff>
      <xdr:row>35</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09897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63754</xdr:rowOff>
    </xdr:from>
    <xdr:to>
      <xdr:col>55</xdr:col>
      <xdr:colOff>50800</xdr:colOff>
      <xdr:row>35</xdr:row>
      <xdr:rowOff>165354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86631</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162052</xdr:rowOff>
    </xdr:from>
    <xdr:to>
      <xdr:col>50</xdr:col>
      <xdr:colOff>165100</xdr:colOff>
      <xdr:row>35</xdr:row>
      <xdr:rowOff>92202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108729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43833</xdr:rowOff>
    </xdr:from>
    <xdr:to>
      <xdr:col>46</xdr:col>
      <xdr:colOff>38100</xdr:colOff>
      <xdr:row>35</xdr:row>
      <xdr:rowOff>145433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161960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47425</xdr:rowOff>
    </xdr:from>
    <xdr:to>
      <xdr:col>41</xdr:col>
      <xdr:colOff>101600</xdr:colOff>
      <xdr:row>35</xdr:row>
      <xdr:rowOff>149025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165552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8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48078</xdr:rowOff>
    </xdr:from>
    <xdr:to>
      <xdr:col>36</xdr:col>
      <xdr:colOff>165100</xdr:colOff>
      <xdr:row>35</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166205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68157</xdr:rowOff>
    </xdr:from>
    <xdr:to>
      <xdr:col>55</xdr:col>
      <xdr:colOff>0</xdr:colOff>
      <xdr:row>58</xdr:row>
      <xdr:rowOff>85316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12257"/>
          <a:ext cx="8382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63837</xdr:rowOff>
    </xdr:from>
    <xdr:to>
      <xdr:col>50</xdr:col>
      <xdr:colOff>114300</xdr:colOff>
      <xdr:row>58</xdr:row>
      <xdr:rowOff>85316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07937"/>
          <a:ext cx="8890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63837</xdr:rowOff>
    </xdr:from>
    <xdr:to>
      <xdr:col>45</xdr:col>
      <xdr:colOff>177800</xdr:colOff>
      <xdr:row>58</xdr:row>
      <xdr:rowOff>78660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7937"/>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78660</xdr:rowOff>
    </xdr:from>
    <xdr:to>
      <xdr:col>41</xdr:col>
      <xdr:colOff>50800</xdr:colOff>
      <xdr:row>58</xdr:row>
      <xdr:rowOff>79057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22760"/>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17357</xdr:rowOff>
    </xdr:from>
    <xdr:to>
      <xdr:col>55</xdr:col>
      <xdr:colOff>50800</xdr:colOff>
      <xdr:row>58</xdr:row>
      <xdr:rowOff>118957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103734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34516</xdr:rowOff>
    </xdr:from>
    <xdr:to>
      <xdr:col>50</xdr:col>
      <xdr:colOff>165100</xdr:colOff>
      <xdr:row>58</xdr:row>
      <xdr:rowOff>136116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127243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13037</xdr:rowOff>
    </xdr:from>
    <xdr:to>
      <xdr:col>46</xdr:col>
      <xdr:colOff>38100</xdr:colOff>
      <xdr:row>58</xdr:row>
      <xdr:rowOff>114637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105764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27860</xdr:rowOff>
    </xdr:from>
    <xdr:to>
      <xdr:col>41</xdr:col>
      <xdr:colOff>101600</xdr:colOff>
      <xdr:row>58</xdr:row>
      <xdr:rowOff>129460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120587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28257</xdr:rowOff>
    </xdr:from>
    <xdr:to>
      <xdr:col>36</xdr:col>
      <xdr:colOff>165100</xdr:colOff>
      <xdr:row>58</xdr:row>
      <xdr:rowOff>129857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120984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160382</xdr:rowOff>
    </xdr:from>
    <xdr:to>
      <xdr:col>55</xdr:col>
      <xdr:colOff>0</xdr:colOff>
      <xdr:row>77</xdr:row>
      <xdr:rowOff>47534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90582"/>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47534</xdr:rowOff>
    </xdr:from>
    <xdr:to>
      <xdr:col>50</xdr:col>
      <xdr:colOff>114300</xdr:colOff>
      <xdr:row>77</xdr:row>
      <xdr:rowOff>53203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49184"/>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53203</xdr:rowOff>
    </xdr:from>
    <xdr:to>
      <xdr:col>45</xdr:col>
      <xdr:colOff>177800</xdr:colOff>
      <xdr:row>77</xdr:row>
      <xdr:rowOff>72532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54853"/>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72532</xdr:rowOff>
    </xdr:from>
    <xdr:to>
      <xdr:col>41</xdr:col>
      <xdr:colOff>50800</xdr:colOff>
      <xdr:row>77</xdr:row>
      <xdr:rowOff>80463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74182"/>
          <a:ext cx="8890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109582</xdr:rowOff>
    </xdr:from>
    <xdr:to>
      <xdr:col>55</xdr:col>
      <xdr:colOff>50800</xdr:colOff>
      <xdr:row>77</xdr:row>
      <xdr:rowOff>39732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132459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9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168184</xdr:rowOff>
    </xdr:from>
    <xdr:to>
      <xdr:col>50</xdr:col>
      <xdr:colOff>165100</xdr:colOff>
      <xdr:row>77</xdr:row>
      <xdr:rowOff>98334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114861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2403</xdr:rowOff>
    </xdr:from>
    <xdr:to>
      <xdr:col>46</xdr:col>
      <xdr:colOff>38100</xdr:colOff>
      <xdr:row>77</xdr:row>
      <xdr:rowOff>104003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120530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21732</xdr:rowOff>
    </xdr:from>
    <xdr:to>
      <xdr:col>41</xdr:col>
      <xdr:colOff>101600</xdr:colOff>
      <xdr:row>77</xdr:row>
      <xdr:rowOff>123332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139859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29663</xdr:rowOff>
    </xdr:from>
    <xdr:to>
      <xdr:col>36</xdr:col>
      <xdr:colOff>165100</xdr:colOff>
      <xdr:row>77</xdr:row>
      <xdr:rowOff>131263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147790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57480</xdr:rowOff>
    </xdr:from>
    <xdr:to>
      <xdr:col>55</xdr:col>
      <xdr:colOff>0</xdr:colOff>
      <xdr:row>96</xdr:row>
      <xdr:rowOff>52963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345230"/>
          <a:ext cx="838200" cy="16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52963</xdr:rowOff>
    </xdr:from>
    <xdr:to>
      <xdr:col>50</xdr:col>
      <xdr:colOff>114300</xdr:colOff>
      <xdr:row>96</xdr:row>
      <xdr:rowOff>86992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12163"/>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86992</xdr:rowOff>
    </xdr:from>
    <xdr:to>
      <xdr:col>45</xdr:col>
      <xdr:colOff>177800</xdr:colOff>
      <xdr:row>96</xdr:row>
      <xdr:rowOff>151098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46192"/>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80918</xdr:rowOff>
    </xdr:from>
    <xdr:to>
      <xdr:col>41</xdr:col>
      <xdr:colOff>50800</xdr:colOff>
      <xdr:row>96</xdr:row>
      <xdr:rowOff>151098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40118"/>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6680</xdr:rowOff>
    </xdr:from>
    <xdr:to>
      <xdr:col>55</xdr:col>
      <xdr:colOff>50800</xdr:colOff>
      <xdr:row>95</xdr:row>
      <xdr:rowOff>108280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2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29557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4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2163</xdr:rowOff>
    </xdr:from>
    <xdr:to>
      <xdr:col>50</xdr:col>
      <xdr:colOff>165100</xdr:colOff>
      <xdr:row>96</xdr:row>
      <xdr:rowOff>103763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94890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5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36192</xdr:rowOff>
    </xdr:from>
    <xdr:to>
      <xdr:col>46</xdr:col>
      <xdr:colOff>38100</xdr:colOff>
      <xdr:row>96</xdr:row>
      <xdr:rowOff>137792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128919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8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100298</xdr:rowOff>
    </xdr:from>
    <xdr:to>
      <xdr:col>41</xdr:col>
      <xdr:colOff>101600</xdr:colOff>
      <xdr:row>97</xdr:row>
      <xdr:rowOff>30448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21575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30118</xdr:rowOff>
    </xdr:from>
    <xdr:to>
      <xdr:col>36</xdr:col>
      <xdr:colOff>165100</xdr:colOff>
      <xdr:row>96</xdr:row>
      <xdr:rowOff>131718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122845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136875</xdr:rowOff>
    </xdr:from>
    <xdr:to>
      <xdr:col>85</xdr:col>
      <xdr:colOff>127000</xdr:colOff>
      <xdr:row>37</xdr:row>
      <xdr:rowOff>77047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09075"/>
          <a:ext cx="838200" cy="1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77047</xdr:rowOff>
    </xdr:from>
    <xdr:to>
      <xdr:col>81</xdr:col>
      <xdr:colOff>50800</xdr:colOff>
      <xdr:row>38</xdr:row>
      <xdr:rowOff>75970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20697"/>
          <a:ext cx="889000" cy="17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75970</xdr:rowOff>
    </xdr:from>
    <xdr:to>
      <xdr:col>76</xdr:col>
      <xdr:colOff>114300</xdr:colOff>
      <xdr:row>38</xdr:row>
      <xdr:rowOff>77406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91070"/>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90584</xdr:rowOff>
    </xdr:from>
    <xdr:to>
      <xdr:col>71</xdr:col>
      <xdr:colOff>177800</xdr:colOff>
      <xdr:row>38</xdr:row>
      <xdr:rowOff>77406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34234"/>
          <a:ext cx="889000" cy="15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86075</xdr:rowOff>
    </xdr:from>
    <xdr:to>
      <xdr:col>85</xdr:col>
      <xdr:colOff>177800</xdr:colOff>
      <xdr:row>37</xdr:row>
      <xdr:rowOff>16225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5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108952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0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26247</xdr:rowOff>
    </xdr:from>
    <xdr:to>
      <xdr:col>81</xdr:col>
      <xdr:colOff>101600</xdr:colOff>
      <xdr:row>37</xdr:row>
      <xdr:rowOff>127847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118974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6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25170</xdr:rowOff>
    </xdr:from>
    <xdr:to>
      <xdr:col>76</xdr:col>
      <xdr:colOff>165100</xdr:colOff>
      <xdr:row>38</xdr:row>
      <xdr:rowOff>126770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117897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26606</xdr:rowOff>
    </xdr:from>
    <xdr:to>
      <xdr:col>72</xdr:col>
      <xdr:colOff>38100</xdr:colOff>
      <xdr:row>38</xdr:row>
      <xdr:rowOff>128206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119333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39784</xdr:rowOff>
    </xdr:from>
    <xdr:to>
      <xdr:col>67</xdr:col>
      <xdr:colOff>101600</xdr:colOff>
      <xdr:row>37</xdr:row>
      <xdr:rowOff>141384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8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132511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7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467</xdr:rowOff>
    </xdr:from>
    <xdr:to>
      <xdr:col>85</xdr:col>
      <xdr:colOff>127000</xdr:colOff>
      <xdr:row>57</xdr:row>
      <xdr:rowOff>65664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73117"/>
          <a:ext cx="838200" cy="6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368</xdr:rowOff>
    </xdr:from>
    <xdr:to>
      <xdr:col>81</xdr:col>
      <xdr:colOff>50800</xdr:colOff>
      <xdr:row>57</xdr:row>
      <xdr:rowOff>65664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73018"/>
          <a:ext cx="889000" cy="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154041</xdr:rowOff>
    </xdr:from>
    <xdr:to>
      <xdr:col>76</xdr:col>
      <xdr:colOff>114300</xdr:colOff>
      <xdr:row>57</xdr:row>
      <xdr:rowOff>368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55241"/>
          <a:ext cx="889000" cy="1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154041</xdr:rowOff>
    </xdr:from>
    <xdr:to>
      <xdr:col>71</xdr:col>
      <xdr:colOff>177800</xdr:colOff>
      <xdr:row>57</xdr:row>
      <xdr:rowOff>111483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55241"/>
          <a:ext cx="889000" cy="1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121117</xdr:rowOff>
    </xdr:from>
    <xdr:to>
      <xdr:col>85</xdr:col>
      <xdr:colOff>177800</xdr:colOff>
      <xdr:row>57</xdr:row>
      <xdr:rowOff>51267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99544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14864</xdr:rowOff>
    </xdr:from>
    <xdr:to>
      <xdr:col>81</xdr:col>
      <xdr:colOff>101600</xdr:colOff>
      <xdr:row>57</xdr:row>
      <xdr:rowOff>116464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107591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8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121018</xdr:rowOff>
    </xdr:from>
    <xdr:to>
      <xdr:col>76</xdr:col>
      <xdr:colOff>165100</xdr:colOff>
      <xdr:row>57</xdr:row>
      <xdr:rowOff>51168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42295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103241</xdr:rowOff>
    </xdr:from>
    <xdr:to>
      <xdr:col>72</xdr:col>
      <xdr:colOff>38100</xdr:colOff>
      <xdr:row>57</xdr:row>
      <xdr:rowOff>33391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24518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60683</xdr:rowOff>
    </xdr:from>
    <xdr:to>
      <xdr:col>67</xdr:col>
      <xdr:colOff>101600</xdr:colOff>
      <xdr:row>57</xdr:row>
      <xdr:rowOff>162283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153410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62751</xdr:rowOff>
    </xdr:from>
    <xdr:to>
      <xdr:col>85</xdr:col>
      <xdr:colOff>127000</xdr:colOff>
      <xdr:row>78</xdr:row>
      <xdr:rowOff>149568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35851"/>
          <a:ext cx="838200" cy="8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149568</xdr:rowOff>
    </xdr:from>
    <xdr:to>
      <xdr:col>81</xdr:col>
      <xdr:colOff>50800</xdr:colOff>
      <xdr:row>79</xdr:row>
      <xdr:rowOff>15087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22668"/>
          <a:ext cx="889000" cy="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13945</xdr:rowOff>
    </xdr:from>
    <xdr:to>
      <xdr:col>76</xdr:col>
      <xdr:colOff>114300</xdr:colOff>
      <xdr:row>79</xdr:row>
      <xdr:rowOff>15087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5849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13945</xdr:rowOff>
    </xdr:from>
    <xdr:to>
      <xdr:col>71</xdr:col>
      <xdr:colOff>177800</xdr:colOff>
      <xdr:row>79</xdr:row>
      <xdr:rowOff>30480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58495"/>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11951</xdr:rowOff>
    </xdr:from>
    <xdr:to>
      <xdr:col>85</xdr:col>
      <xdr:colOff>177800</xdr:colOff>
      <xdr:row>78</xdr:row>
      <xdr:rowOff>113551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34828</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98768</xdr:rowOff>
    </xdr:from>
    <xdr:to>
      <xdr:col>81</xdr:col>
      <xdr:colOff>101600</xdr:colOff>
      <xdr:row>79</xdr:row>
      <xdr:rowOff>28918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20045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6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135737</xdr:rowOff>
    </xdr:from>
    <xdr:to>
      <xdr:col>76</xdr:col>
      <xdr:colOff>165100</xdr:colOff>
      <xdr:row>79</xdr:row>
      <xdr:rowOff>65887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57014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134595</xdr:rowOff>
    </xdr:from>
    <xdr:to>
      <xdr:col>72</xdr:col>
      <xdr:colOff>38100</xdr:colOff>
      <xdr:row>79</xdr:row>
      <xdr:rowOff>64745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55872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151130</xdr:rowOff>
    </xdr:from>
    <xdr:to>
      <xdr:col>67</xdr:col>
      <xdr:colOff>101600</xdr:colOff>
      <xdr:row>79</xdr:row>
      <xdr:rowOff>81280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72407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144582</xdr:rowOff>
    </xdr:from>
    <xdr:to>
      <xdr:col>85</xdr:col>
      <xdr:colOff>127000</xdr:colOff>
      <xdr:row>98</xdr:row>
      <xdr:rowOff>146431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46682"/>
          <a:ext cx="838200" cy="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144582</xdr:rowOff>
    </xdr:from>
    <xdr:to>
      <xdr:col>81</xdr:col>
      <xdr:colOff>50800</xdr:colOff>
      <xdr:row>98</xdr:row>
      <xdr:rowOff>150192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46682"/>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143749</xdr:rowOff>
    </xdr:from>
    <xdr:to>
      <xdr:col>76</xdr:col>
      <xdr:colOff>114300</xdr:colOff>
      <xdr:row>98</xdr:row>
      <xdr:rowOff>150192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45849"/>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143749</xdr:rowOff>
    </xdr:from>
    <xdr:to>
      <xdr:col>71</xdr:col>
      <xdr:colOff>177800</xdr:colOff>
      <xdr:row>98</xdr:row>
      <xdr:rowOff>151574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45849"/>
          <a:ext cx="8890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95631</xdr:rowOff>
    </xdr:from>
    <xdr:to>
      <xdr:col>85</xdr:col>
      <xdr:colOff>177800</xdr:colOff>
      <xdr:row>99</xdr:row>
      <xdr:rowOff>25781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10558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93782</xdr:rowOff>
    </xdr:from>
    <xdr:to>
      <xdr:col>81</xdr:col>
      <xdr:colOff>101600</xdr:colOff>
      <xdr:row>99</xdr:row>
      <xdr:rowOff>23932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9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15059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99392</xdr:rowOff>
    </xdr:from>
    <xdr:to>
      <xdr:col>76</xdr:col>
      <xdr:colOff>165100</xdr:colOff>
      <xdr:row>99</xdr:row>
      <xdr:rowOff>29542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9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20669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92949</xdr:rowOff>
    </xdr:from>
    <xdr:to>
      <xdr:col>72</xdr:col>
      <xdr:colOff>38100</xdr:colOff>
      <xdr:row>99</xdr:row>
      <xdr:rowOff>23099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14226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8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100774</xdr:rowOff>
    </xdr:from>
    <xdr:to>
      <xdr:col>67</xdr:col>
      <xdr:colOff>101600</xdr:colOff>
      <xdr:row>99</xdr:row>
      <xdr:rowOff>30924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0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22051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9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今年度新たに土木費、消防費、災害復旧費が類似団体平均を上回る数値にとなった。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土木費については、複合型中心拠点誘導施設「こもテラス」の建設が要因として挙げられ、住民一人当たり</a:t>
          </a:r>
          <a:r>
            <a:rPr kumimoji="1" lang="en-US" altLang="ja-JP" sz="1300">
              <a:latin typeface="ＭＳ Ｐゴシック" panose="020B0600070205080204" pitchFamily="50" charset="-128"/>
              <a:ea typeface="ＭＳ Ｐゴシック" panose="020B0600070205080204" pitchFamily="50" charset="-128"/>
            </a:rPr>
            <a:t>66,803</a:t>
          </a:r>
          <a:r>
            <a:rPr kumimoji="1" lang="ja-JP" altLang="en-US" sz="1300">
              <a:latin typeface="ＭＳ Ｐゴシック" panose="020B0600070205080204" pitchFamily="50" charset="-128"/>
              <a:ea typeface="ＭＳ Ｐゴシック" panose="020B0600070205080204" pitchFamily="50" charset="-128"/>
            </a:rPr>
            <a:t>円となり、前年度決算と比較すると</a:t>
          </a:r>
          <a:r>
            <a:rPr kumimoji="1" lang="en-US" altLang="ja-JP" sz="1300">
              <a:latin typeface="ＭＳ Ｐゴシック" panose="020B0600070205080204" pitchFamily="50" charset="-128"/>
              <a:ea typeface="ＭＳ Ｐゴシック" panose="020B0600070205080204" pitchFamily="50" charset="-128"/>
            </a:rPr>
            <a:t>29.8</a:t>
          </a:r>
          <a:r>
            <a:rPr kumimoji="1" lang="ja-JP" altLang="en-US" sz="1300">
              <a:latin typeface="ＭＳ Ｐゴシック" panose="020B0600070205080204" pitchFamily="50" charset="-128"/>
              <a:ea typeface="ＭＳ Ｐゴシック" panose="020B0600070205080204" pitchFamily="50" charset="-128"/>
            </a:rPr>
            <a:t>％増となった。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消防費については、消防庁舎の建設が要因として挙げられ、住民一人当たり</a:t>
          </a:r>
          <a:r>
            <a:rPr kumimoji="1" lang="en-US" altLang="ja-JP" sz="1300">
              <a:latin typeface="ＭＳ Ｐゴシック" panose="020B0600070205080204" pitchFamily="50" charset="-128"/>
              <a:ea typeface="ＭＳ Ｐゴシック" panose="020B0600070205080204" pitchFamily="50" charset="-128"/>
            </a:rPr>
            <a:t>29,173</a:t>
          </a:r>
          <a:r>
            <a:rPr kumimoji="1" lang="ja-JP" altLang="en-US" sz="1300">
              <a:latin typeface="ＭＳ Ｐゴシック" panose="020B0600070205080204" pitchFamily="50" charset="-128"/>
              <a:ea typeface="ＭＳ Ｐゴシック" panose="020B0600070205080204" pitchFamily="50" charset="-128"/>
            </a:rPr>
            <a:t>円となり、前年度決算と比較すると</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災害復旧費については、令和元年度東日本台風の災害復旧事業の完了が要因として挙げられ、住民一人当たり</a:t>
          </a:r>
          <a:r>
            <a:rPr kumimoji="1" lang="en-US" altLang="ja-JP" sz="1300">
              <a:latin typeface="ＭＳ Ｐゴシック" panose="020B0600070205080204" pitchFamily="50" charset="-128"/>
              <a:ea typeface="ＭＳ Ｐゴシック" panose="020B0600070205080204" pitchFamily="50" charset="-128"/>
            </a:rPr>
            <a:t>12,059</a:t>
          </a:r>
          <a:r>
            <a:rPr kumimoji="1" lang="ja-JP" altLang="en-US" sz="1300">
              <a:latin typeface="ＭＳ Ｐゴシック" panose="020B0600070205080204" pitchFamily="50" charset="-128"/>
              <a:ea typeface="ＭＳ Ｐゴシック" panose="020B0600070205080204" pitchFamily="50" charset="-128"/>
            </a:rPr>
            <a:t>円となり、前年度決算と比較すると</a:t>
          </a:r>
          <a:r>
            <a:rPr kumimoji="1" lang="en-US" altLang="ja-JP" sz="1300">
              <a:latin typeface="ＭＳ Ｐゴシック" panose="020B0600070205080204" pitchFamily="50" charset="-128"/>
              <a:ea typeface="ＭＳ Ｐゴシック" panose="020B0600070205080204" pitchFamily="50" charset="-128"/>
            </a:rPr>
            <a:t>130.9</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総務費、商工費が大きく増加しているのは新型コロナ感染症対策の定額給付金や緊急経済対策等の要因が挙げられる。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財政調整基金については、中長期的な見通しのもとに、決算剰余金を中心に積み立てるとともに、最低水準の取り崩しに努めている。令和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年度は法人市民税の増収（前年度比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億円）などにより、最終的に取り崩しを行わなかったため、実質収支の伸びに牽引されて残高が回復している。また、実質単年度収支も黒字となった。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算定が義務付けられた平成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年以降、左記のいずれの会計においても連結実質赤字額は生じておらず、黒字となっている。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引き続き行財政計画を推進し、赤字を生じさせないよう歳入歳出の適正化を図り、健全な財政運営に努める。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25587946</v>
      </c>
      <c r="BO4" s="433"/>
      <c r="BP4" s="433"/>
      <c r="BQ4" s="433"/>
      <c r="BR4" s="433"/>
      <c r="BS4" s="433"/>
      <c r="BT4" s="433"/>
      <c r="BU4" s="434"/>
      <c r="BV4" s="432">
        <v>18204443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24672575</v>
      </c>
      <c r="BO5" s="470"/>
      <c r="BP5" s="470"/>
      <c r="BQ5" s="470"/>
      <c r="BR5" s="470"/>
      <c r="BS5" s="470"/>
      <c r="BT5" s="470"/>
      <c r="BU5" s="471"/>
      <c r="BV5" s="469">
        <v>17235405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v>
      </c>
      <c r="CU5" s="467"/>
      <c r="CV5" s="467"/>
      <c r="CW5" s="467"/>
      <c r="CX5" s="467"/>
      <c r="CY5" s="467"/>
      <c r="CZ5" s="467"/>
      <c r="DA5" s="468"/>
      <c r="DB5" s="466">
        <v>89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915371</v>
      </c>
      <c r="BO6" s="470"/>
      <c r="BP6" s="470"/>
      <c r="BQ6" s="470"/>
      <c r="BR6" s="470"/>
      <c r="BS6" s="470"/>
      <c r="BT6" s="470"/>
      <c r="BU6" s="471"/>
      <c r="BV6" s="469">
        <v>969038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93.6</v>
      </c>
      <c r="CU6" s="507"/>
      <c r="CV6" s="507"/>
      <c r="CW6" s="507"/>
      <c r="CX6" s="507"/>
      <c r="CY6" s="507"/>
      <c r="CZ6" s="507"/>
      <c r="DA6" s="508"/>
      <c r="DB6" s="506">
        <v>93.7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195417</v>
      </c>
      <c r="BO7" s="470"/>
      <c r="BP7" s="470"/>
      <c r="BQ7" s="470"/>
      <c r="BR7" s="470"/>
      <c r="BS7" s="470"/>
      <c r="BT7" s="470"/>
      <c r="BU7" s="471"/>
      <c r="BV7" s="469">
        <v>332193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10325888</v>
      </c>
      <c r="CU7" s="470"/>
      <c r="CV7" s="470"/>
      <c r="CW7" s="470"/>
      <c r="CX7" s="470"/>
      <c r="CY7" s="470"/>
      <c r="CZ7" s="470"/>
      <c r="DA7" s="471"/>
      <c r="DB7" s="469">
        <v>9824315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719954</v>
      </c>
      <c r="BO8" s="470"/>
      <c r="BP8" s="470"/>
      <c r="BQ8" s="470"/>
      <c r="BR8" s="470"/>
      <c r="BS8" s="470"/>
      <c r="BT8" s="470"/>
      <c r="BU8" s="471"/>
      <c r="BV8" s="469">
        <v>636845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0.57999999999999996</v>
      </c>
      <c r="CU8" s="510"/>
      <c r="CV8" s="510"/>
      <c r="CW8" s="510"/>
      <c r="CX8" s="510"/>
      <c r="CY8" s="510"/>
      <c r="CZ8" s="510"/>
      <c r="DA8" s="511"/>
      <c r="DB8" s="509">
        <v>0.59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40991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83109</v>
      </c>
      <c r="BO9" s="470"/>
      <c r="BP9" s="470"/>
      <c r="BQ9" s="470"/>
      <c r="BR9" s="470"/>
      <c r="BS9" s="470"/>
      <c r="BT9" s="470"/>
      <c r="BU9" s="471"/>
      <c r="BV9" s="469">
        <v>92231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11.9</v>
      </c>
      <c r="CU9" s="467"/>
      <c r="CV9" s="467"/>
      <c r="CW9" s="467"/>
      <c r="CX9" s="467"/>
      <c r="CY9" s="467"/>
      <c r="CZ9" s="467"/>
      <c r="DA9" s="468"/>
      <c r="DB9" s="466">
        <v>12.8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42512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94</v>
      </c>
      <c r="AV10" s="502"/>
      <c r="AW10" s="502"/>
      <c r="AX10" s="502"/>
      <c r="AY10" s="503" t="s">
        <v>120</v>
      </c>
      <c r="AZ10" s="504"/>
      <c r="BA10" s="504"/>
      <c r="BB10" s="504"/>
      <c r="BC10" s="504"/>
      <c r="BD10" s="504"/>
      <c r="BE10" s="504"/>
      <c r="BF10" s="504"/>
      <c r="BG10" s="504"/>
      <c r="BH10" s="504"/>
      <c r="BI10" s="504"/>
      <c r="BJ10" s="504"/>
      <c r="BK10" s="504"/>
      <c r="BL10" s="504"/>
      <c r="BM10" s="505"/>
      <c r="BN10" s="469">
        <v>200893</v>
      </c>
      <c r="BO10" s="470"/>
      <c r="BP10" s="470"/>
      <c r="BQ10" s="470"/>
      <c r="BR10" s="470"/>
      <c r="BS10" s="470"/>
      <c r="BT10" s="470"/>
      <c r="BU10" s="471"/>
      <c r="BV10" s="469">
        <v>861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47884</v>
      </c>
      <c r="BO11" s="470"/>
      <c r="BP11" s="470"/>
      <c r="BQ11" s="470"/>
      <c r="BR11" s="470"/>
      <c r="BS11" s="470"/>
      <c r="BT11" s="470"/>
      <c r="BU11" s="471"/>
      <c r="BV11" s="469">
        <v>89125</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41988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115</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400000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41082</v>
      </c>
      <c r="S13" s="554"/>
      <c r="T13" s="554"/>
      <c r="U13" s="554"/>
      <c r="V13" s="555"/>
      <c r="W13" s="485" t="s">
        <v>137</v>
      </c>
      <c r="X13" s="486"/>
      <c r="Y13" s="486"/>
      <c r="Z13" s="486"/>
      <c r="AA13" s="486"/>
      <c r="AB13" s="476"/>
      <c r="AC13" s="520">
        <v>1975</v>
      </c>
      <c r="AD13" s="521"/>
      <c r="AE13" s="521"/>
      <c r="AF13" s="521"/>
      <c r="AG13" s="563"/>
      <c r="AH13" s="520">
        <v>1800</v>
      </c>
      <c r="AI13" s="521"/>
      <c r="AJ13" s="521"/>
      <c r="AK13" s="521"/>
      <c r="AL13" s="522"/>
      <c r="AM13" s="498" t="s">
        <v>138</v>
      </c>
      <c r="AN13" s="499"/>
      <c r="AO13" s="499"/>
      <c r="AP13" s="499"/>
      <c r="AQ13" s="499"/>
      <c r="AR13" s="499"/>
      <c r="AS13" s="499"/>
      <c r="AT13" s="500"/>
      <c r="AU13" s="501" t="s">
        <v>115</v>
      </c>
      <c r="AV13" s="502"/>
      <c r="AW13" s="502"/>
      <c r="AX13" s="502"/>
      <c r="AY13" s="503" t="s">
        <v>139</v>
      </c>
      <c r="AZ13" s="504"/>
      <c r="BA13" s="504"/>
      <c r="BB13" s="504"/>
      <c r="BC13" s="504"/>
      <c r="BD13" s="504"/>
      <c r="BE13" s="504"/>
      <c r="BF13" s="504"/>
      <c r="BG13" s="504"/>
      <c r="BH13" s="504"/>
      <c r="BI13" s="504"/>
      <c r="BJ13" s="504"/>
      <c r="BK13" s="504"/>
      <c r="BL13" s="504"/>
      <c r="BM13" s="505"/>
      <c r="BN13" s="469">
        <v>331886</v>
      </c>
      <c r="BO13" s="470"/>
      <c r="BP13" s="470"/>
      <c r="BQ13" s="470"/>
      <c r="BR13" s="470"/>
      <c r="BS13" s="470"/>
      <c r="BT13" s="470"/>
      <c r="BU13" s="471"/>
      <c r="BV13" s="469">
        <v>-217783</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7.1</v>
      </c>
      <c r="CU13" s="467"/>
      <c r="CV13" s="467"/>
      <c r="CW13" s="467"/>
      <c r="CX13" s="467"/>
      <c r="CY13" s="467"/>
      <c r="CZ13" s="467"/>
      <c r="DA13" s="468"/>
      <c r="DB13" s="466">
        <v>7.9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42230</v>
      </c>
      <c r="S14" s="554"/>
      <c r="T14" s="554"/>
      <c r="U14" s="554"/>
      <c r="V14" s="555"/>
      <c r="W14" s="459"/>
      <c r="X14" s="460"/>
      <c r="Y14" s="460"/>
      <c r="Z14" s="460"/>
      <c r="AA14" s="460"/>
      <c r="AB14" s="449"/>
      <c r="AC14" s="556">
        <v>9.5</v>
      </c>
      <c r="AD14" s="557"/>
      <c r="AE14" s="557"/>
      <c r="AF14" s="557"/>
      <c r="AG14" s="558"/>
      <c r="AH14" s="556">
        <v>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23</v>
      </c>
      <c r="CU14" s="568"/>
      <c r="CV14" s="568"/>
      <c r="CW14" s="568"/>
      <c r="CX14" s="568"/>
      <c r="CY14" s="568"/>
      <c r="CZ14" s="568"/>
      <c r="DA14" s="569"/>
      <c r="DB14" s="567">
        <v>23.3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143</v>
      </c>
      <c r="N15" s="561"/>
      <c r="O15" s="561"/>
      <c r="P15" s="561"/>
      <c r="Q15" s="562"/>
      <c r="R15" s="553">
        <v>41401</v>
      </c>
      <c r="S15" s="554"/>
      <c r="T15" s="554"/>
      <c r="U15" s="554"/>
      <c r="V15" s="555"/>
      <c r="W15" s="485" t="s">
        <v>144</v>
      </c>
      <c r="X15" s="486"/>
      <c r="Y15" s="486"/>
      <c r="Z15" s="486"/>
      <c r="AA15" s="486"/>
      <c r="AB15" s="476"/>
      <c r="AC15" s="520">
        <v>6138</v>
      </c>
      <c r="AD15" s="521"/>
      <c r="AE15" s="521"/>
      <c r="AF15" s="521"/>
      <c r="AG15" s="563"/>
      <c r="AH15" s="520">
        <v>6167</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4948078</v>
      </c>
      <c r="BO15" s="433"/>
      <c r="BP15" s="433"/>
      <c r="BQ15" s="433"/>
      <c r="BR15" s="433"/>
      <c r="BS15" s="433"/>
      <c r="BT15" s="433"/>
      <c r="BU15" s="434"/>
      <c r="BV15" s="432">
        <v>4753639</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29.6</v>
      </c>
      <c r="AD16" s="557"/>
      <c r="AE16" s="557"/>
      <c r="AF16" s="557"/>
      <c r="AG16" s="558"/>
      <c r="AH16" s="556">
        <v>30.9</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8540742</v>
      </c>
      <c r="BO16" s="470"/>
      <c r="BP16" s="470"/>
      <c r="BQ16" s="470"/>
      <c r="BR16" s="470"/>
      <c r="BS16" s="470"/>
      <c r="BT16" s="470"/>
      <c r="BU16" s="471"/>
      <c r="BV16" s="469">
        <v>8085090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12626</v>
      </c>
      <c r="AD17" s="521"/>
      <c r="AE17" s="521"/>
      <c r="AF17" s="521"/>
      <c r="AG17" s="563"/>
      <c r="AH17" s="520">
        <v>12006</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6204426</v>
      </c>
      <c r="BO17" s="470"/>
      <c r="BP17" s="470"/>
      <c r="BQ17" s="470"/>
      <c r="BR17" s="470"/>
      <c r="BS17" s="470"/>
      <c r="BT17" s="470"/>
      <c r="BU17" s="471"/>
      <c r="BV17" s="469">
        <v>6001273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98.55</v>
      </c>
      <c r="M18" s="585"/>
      <c r="N18" s="585"/>
      <c r="O18" s="585"/>
      <c r="P18" s="585"/>
      <c r="Q18" s="585"/>
      <c r="R18" s="586"/>
      <c r="S18" s="586"/>
      <c r="T18" s="586"/>
      <c r="U18" s="586"/>
      <c r="V18" s="587"/>
      <c r="W18" s="487"/>
      <c r="X18" s="488"/>
      <c r="Y18" s="488"/>
      <c r="Z18" s="488"/>
      <c r="AA18" s="488"/>
      <c r="AB18" s="479"/>
      <c r="AC18" s="588">
        <v>60.9</v>
      </c>
      <c r="AD18" s="589"/>
      <c r="AE18" s="589"/>
      <c r="AF18" s="589"/>
      <c r="AG18" s="590"/>
      <c r="AH18" s="588">
        <v>60.1</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9515352</v>
      </c>
      <c r="BO18" s="470"/>
      <c r="BP18" s="470"/>
      <c r="BQ18" s="470"/>
      <c r="BR18" s="470"/>
      <c r="BS18" s="470"/>
      <c r="BT18" s="470"/>
      <c r="BU18" s="471"/>
      <c r="BV18" s="469">
        <v>8893326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416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13224727</v>
      </c>
      <c r="BO19" s="470"/>
      <c r="BP19" s="470"/>
      <c r="BQ19" s="470"/>
      <c r="BR19" s="470"/>
      <c r="BS19" s="470"/>
      <c r="BT19" s="470"/>
      <c r="BU19" s="471"/>
      <c r="BV19" s="469">
        <v>12511924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16831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19939801</v>
      </c>
      <c r="BO23" s="470"/>
      <c r="BP23" s="470"/>
      <c r="BQ23" s="470"/>
      <c r="BR23" s="470"/>
      <c r="BS23" s="470"/>
      <c r="BT23" s="470"/>
      <c r="BU23" s="471"/>
      <c r="BV23" s="469">
        <v>19074637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8930</v>
      </c>
      <c r="R24" s="521"/>
      <c r="S24" s="521"/>
      <c r="T24" s="521"/>
      <c r="U24" s="521"/>
      <c r="V24" s="563"/>
      <c r="W24" s="622"/>
      <c r="X24" s="610"/>
      <c r="Y24" s="611"/>
      <c r="Z24" s="519" t="s">
        <v>168</v>
      </c>
      <c r="AA24" s="499"/>
      <c r="AB24" s="499"/>
      <c r="AC24" s="499"/>
      <c r="AD24" s="499"/>
      <c r="AE24" s="499"/>
      <c r="AF24" s="499"/>
      <c r="AG24" s="500"/>
      <c r="AH24" s="520">
        <v>293</v>
      </c>
      <c r="AI24" s="521"/>
      <c r="AJ24" s="521"/>
      <c r="AK24" s="521"/>
      <c r="AL24" s="563"/>
      <c r="AM24" s="520">
        <v>908886</v>
      </c>
      <c r="AN24" s="521"/>
      <c r="AO24" s="521"/>
      <c r="AP24" s="521"/>
      <c r="AQ24" s="521"/>
      <c r="AR24" s="563"/>
      <c r="AS24" s="520">
        <v>3102</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13341126</v>
      </c>
      <c r="BO24" s="470"/>
      <c r="BP24" s="470"/>
      <c r="BQ24" s="470"/>
      <c r="BR24" s="470"/>
      <c r="BS24" s="470"/>
      <c r="BT24" s="470"/>
      <c r="BU24" s="471"/>
      <c r="BV24" s="469">
        <v>12434465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7270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128</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4948669</v>
      </c>
      <c r="BO25" s="433"/>
      <c r="BP25" s="433"/>
      <c r="BQ25" s="433"/>
      <c r="BR25" s="433"/>
      <c r="BS25" s="433"/>
      <c r="BT25" s="433"/>
      <c r="BU25" s="434"/>
      <c r="BV25" s="432">
        <v>5405193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6220</v>
      </c>
      <c r="R26" s="521"/>
      <c r="S26" s="521"/>
      <c r="T26" s="521"/>
      <c r="U26" s="521"/>
      <c r="V26" s="563"/>
      <c r="W26" s="622"/>
      <c r="X26" s="610"/>
      <c r="Y26" s="611"/>
      <c r="Z26" s="519" t="s">
        <v>175</v>
      </c>
      <c r="AA26" s="632"/>
      <c r="AB26" s="632"/>
      <c r="AC26" s="632"/>
      <c r="AD26" s="632"/>
      <c r="AE26" s="632"/>
      <c r="AF26" s="632"/>
      <c r="AG26" s="633"/>
      <c r="AH26" s="520">
        <v>16</v>
      </c>
      <c r="AI26" s="521"/>
      <c r="AJ26" s="521"/>
      <c r="AK26" s="521"/>
      <c r="AL26" s="563"/>
      <c r="AM26" s="520">
        <v>55072</v>
      </c>
      <c r="AN26" s="521"/>
      <c r="AO26" s="521"/>
      <c r="AP26" s="521"/>
      <c r="AQ26" s="521"/>
      <c r="AR26" s="563"/>
      <c r="AS26" s="520">
        <v>3442</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4270</v>
      </c>
      <c r="R27" s="521"/>
      <c r="S27" s="521"/>
      <c r="T27" s="521"/>
      <c r="U27" s="521"/>
      <c r="V27" s="563"/>
      <c r="W27" s="622"/>
      <c r="X27" s="610"/>
      <c r="Y27" s="611"/>
      <c r="Z27" s="519" t="s">
        <v>179</v>
      </c>
      <c r="AA27" s="499"/>
      <c r="AB27" s="499"/>
      <c r="AC27" s="499"/>
      <c r="AD27" s="499"/>
      <c r="AE27" s="499"/>
      <c r="AF27" s="499"/>
      <c r="AG27" s="500"/>
      <c r="AH27" s="520" t="s">
        <v>177</v>
      </c>
      <c r="AI27" s="521"/>
      <c r="AJ27" s="521"/>
      <c r="AK27" s="521"/>
      <c r="AL27" s="563"/>
      <c r="AM27" s="520" t="s">
        <v>172</v>
      </c>
      <c r="AN27" s="521"/>
      <c r="AO27" s="521"/>
      <c r="AP27" s="521"/>
      <c r="AQ27" s="521"/>
      <c r="AR27" s="563"/>
      <c r="AS27" s="520" t="s">
        <v>177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598332</v>
      </c>
      <c r="BO27" s="646"/>
      <c r="BP27" s="646"/>
      <c r="BQ27" s="646"/>
      <c r="BR27" s="646"/>
      <c r="BS27" s="646"/>
      <c r="BT27" s="646"/>
      <c r="BU27" s="647"/>
      <c r="BV27" s="645">
        <v>598332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3540</v>
      </c>
      <c r="R28" s="521"/>
      <c r="S28" s="521"/>
      <c r="T28" s="521"/>
      <c r="U28" s="521"/>
      <c r="V28" s="563"/>
      <c r="W28" s="622"/>
      <c r="X28" s="610"/>
      <c r="Y28" s="611"/>
      <c r="Z28" s="519" t="s">
        <v>182</v>
      </c>
      <c r="AA28" s="499"/>
      <c r="AB28" s="499"/>
      <c r="AC28" s="499"/>
      <c r="AD28" s="499"/>
      <c r="AE28" s="499"/>
      <c r="AF28" s="499"/>
      <c r="AG28" s="500"/>
      <c r="AH28" s="520" t="s">
        <v>128</v>
      </c>
      <c r="AI28" s="521"/>
      <c r="AJ28" s="521"/>
      <c r="AK28" s="521"/>
      <c r="AL28" s="563"/>
      <c r="AM28" s="520" t="s">
        <v>177</v>
      </c>
      <c r="AN28" s="521"/>
      <c r="AO28" s="521"/>
      <c r="AP28" s="521"/>
      <c r="AQ28" s="521"/>
      <c r="AR28" s="563"/>
      <c r="AS28" s="520" t="s">
        <v>172</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2775568</v>
      </c>
      <c r="BO28" s="433"/>
      <c r="BP28" s="433"/>
      <c r="BQ28" s="433"/>
      <c r="BR28" s="433"/>
      <c r="BS28" s="433"/>
      <c r="BT28" s="433"/>
      <c r="BU28" s="434"/>
      <c r="BV28" s="432">
        <v>2294675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17</v>
      </c>
      <c r="M29" s="521"/>
      <c r="N29" s="521"/>
      <c r="O29" s="521"/>
      <c r="P29" s="563"/>
      <c r="Q29" s="520">
        <v>3330</v>
      </c>
      <c r="R29" s="521"/>
      <c r="S29" s="521"/>
      <c r="T29" s="521"/>
      <c r="U29" s="521"/>
      <c r="V29" s="563"/>
      <c r="W29" s="623"/>
      <c r="X29" s="624"/>
      <c r="Y29" s="625"/>
      <c r="Z29" s="519" t="s">
        <v>185</v>
      </c>
      <c r="AA29" s="499"/>
      <c r="AB29" s="499"/>
      <c r="AC29" s="499"/>
      <c r="AD29" s="499"/>
      <c r="AE29" s="499"/>
      <c r="AF29" s="499"/>
      <c r="AG29" s="500"/>
      <c r="AH29" s="520">
        <v>293</v>
      </c>
      <c r="AI29" s="521"/>
      <c r="AJ29" s="521"/>
      <c r="AK29" s="521"/>
      <c r="AL29" s="563"/>
      <c r="AM29" s="520">
        <v>908886</v>
      </c>
      <c r="AN29" s="521"/>
      <c r="AO29" s="521"/>
      <c r="AP29" s="521"/>
      <c r="AQ29" s="521"/>
      <c r="AR29" s="563"/>
      <c r="AS29" s="520">
        <v>3102</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1318335</v>
      </c>
      <c r="BO29" s="470"/>
      <c r="BP29" s="470"/>
      <c r="BQ29" s="470"/>
      <c r="BR29" s="470"/>
      <c r="BS29" s="470"/>
      <c r="BT29" s="470"/>
      <c r="BU29" s="471"/>
      <c r="BV29" s="469">
        <v>1340822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2685017</v>
      </c>
      <c r="BO30" s="646"/>
      <c r="BP30" s="646"/>
      <c r="BQ30" s="646"/>
      <c r="BR30" s="646"/>
      <c r="BS30" s="646"/>
      <c r="BT30" s="646"/>
      <c r="BU30" s="647"/>
      <c r="BV30" s="645">
        <v>2691657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6</v>
      </c>
      <c r="V34" s="658"/>
      <c r="W34" s="659" t="str">
        <f>IF('各会計、関係団体の財政状況及び健全化判断比率'!B28="","",'各会計、関係団体の財政状況及び健全化判断比率'!B28)</f>
        <v>小諸市国民健康保険事業特別会計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IF('各会計、関係団体の財政状況及び健全化判断比率'!B31="","",'各会計、関係団体の財政状況及び健全化判断比率'!B31)</f>
        <v>小諸市水道事業会計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IF('各会計、関係団体の財政状況及び健全化判断比率'!B34="","",'各会計、関係団体の財政状況及び健全化判断比率'!B34)</f>
        <v>小諸公園事業特別会計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佐久広域連合（一般会計）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小諸市土地開発公社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小諸市等公平委員会特別会計</v>
      </c>
      <c r="F35" s="659"/>
      <c r="G35" s="659"/>
      <c r="H35" s="659"/>
      <c r="I35" s="659"/>
      <c r="J35" s="659"/>
      <c r="K35" s="659"/>
      <c r="L35" s="659"/>
      <c r="M35" s="659"/>
      <c r="N35" s="659"/>
      <c r="O35" s="659"/>
      <c r="P35" s="659"/>
      <c r="Q35" s="659"/>
      <c r="R35" s="659"/>
      <c r="S35" s="659"/>
      <c r="T35" s="214"/>
      <c r="U35" s="658">
        <f>IF(W35="","",U34+1)</f>
        <v>7</v>
      </c>
      <c r="V35" s="658"/>
      <c r="W35" s="659" t="str">
        <f>IF('各会計、関係団体の財政状況及び健全化判断比率'!B29="","",'各会計、関係団体の財政状況及び健全化判断比率'!B29)</f>
        <v>小諸市後期高齢者医療特別会計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IF('各会計、関係団体の財政状況及び健全化判断比率'!B32="","",'各会計、関係団体の財政状況及び健全化判断比率'!B32)</f>
        <v>小諸市公共下水道事業会計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佐久広域連合（消防特別会計）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こもろ観光局</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小諸市奨学資金特別会計</v>
      </c>
      <c r="F36" s="659"/>
      <c r="G36" s="659"/>
      <c r="H36" s="659"/>
      <c r="I36" s="659"/>
      <c r="J36" s="659"/>
      <c r="K36" s="659"/>
      <c r="L36" s="659"/>
      <c r="M36" s="659"/>
      <c r="N36" s="659"/>
      <c r="O36" s="659"/>
      <c r="P36" s="659"/>
      <c r="Q36" s="659"/>
      <c r="R36" s="659"/>
      <c r="S36" s="659"/>
      <c r="T36" s="214"/>
      <c r="U36" s="658">
        <f t="shared" ref="U36:U43" si="4">IF(W36="","",U35+1)</f>
        <v>8</v>
      </c>
      <c r="V36" s="658"/>
      <c r="W36" s="659" t="str">
        <f>IF('各会計、関係団体の財政状況及び健全化判断比率'!B30="","",'各会計、関係団体の財政状況及び健全化判断比率'!B30)</f>
        <v>小諸市介護保険事業特別会計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IF('各会計、関係団体の財政状況及び健全化判断比率'!B33="","",'各会計、関係団体の財政状況及び健全化判断比率'!B33)</f>
        <v>小諸市農業集落排水事業会計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佐久広域連合（特別養護老人ホーム特別会計）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水みらい小諸</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小諸市住宅新築資金等貸付事業特別会計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佐久広域連合（救護施設特別会計）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小諸市野生鳥獣商品化施設運営事業特別会計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佐久広域連合（食肉流通センター特別会計）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浅麓環境施設組合（一般会計）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浅麓水道企業団（水道事業会計）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長野県市町村自治振興組合（一般会計）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長野県後期高齢者医療広域連合（一般会計）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長野県後期高齢者医療広域連合（事業会計）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lE7p1I++QNpsUVzUOSP0LMr/sq0lt9FJC3Grkx2r9R9J/CKnYVHlKaJk/Xu/qdXbyFi30vLx9leynJfW//RSg==" saltValue="0klVdGLEtxCo2iLlpuNx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7" t="s">
        <v>574</v>
      </c>
      <c r="D34" s="1247"/>
      <c r="E34" s="1248"/>
      <c r="F34" s="32">
        <v>20.78</v>
      </c>
      <c r="G34" s="33">
        <v>22.26</v>
      </c>
      <c r="H34" s="33">
        <v>23.2</v>
      </c>
      <c r="I34" s="33">
        <v>24.25</v>
      </c>
      <c r="J34" s="34">
        <v>23.32</v>
      </c>
      <c r="K34" s="22"/>
      <c r="L34" s="22"/>
      <c r="M34" s="22"/>
      <c r="N34" s="22"/>
      <c r="O34" s="22"/>
      <c r="P34" s="22"/>
    </row>
    <row r="35" spans="1:16" ht="39" customHeight="1" x14ac:dyDescent="0.15">
      <c r="A35" s="22"/>
      <c r="B35" s="35"/>
      <c r="C35" s="1241" t="s">
        <v>575</v>
      </c>
      <c r="D35" s="1242"/>
      <c r="E35" s="1243"/>
      <c r="F35" s="36">
        <v>8.26</v>
      </c>
      <c r="G35" s="37">
        <v>9.0399999999999991</v>
      </c>
      <c r="H35" s="37">
        <v>9.4499999999999993</v>
      </c>
      <c r="I35" s="37">
        <v>10.199999999999999</v>
      </c>
      <c r="J35" s="38">
        <v>9.68</v>
      </c>
      <c r="K35" s="22"/>
      <c r="L35" s="22"/>
      <c r="M35" s="22"/>
      <c r="N35" s="22"/>
      <c r="O35" s="22"/>
      <c r="P35" s="22"/>
    </row>
    <row r="36" spans="1:16" ht="39" customHeight="1" x14ac:dyDescent="0.15">
      <c r="A36" s="22"/>
      <c r="B36" s="35"/>
      <c r="C36" s="1241" t="s">
        <v>576</v>
      </c>
      <c r="D36" s="1242"/>
      <c r="E36" s="1243"/>
      <c r="F36" s="36">
        <v>5.15</v>
      </c>
      <c r="G36" s="37">
        <v>4.62</v>
      </c>
      <c r="H36" s="37">
        <v>4.71</v>
      </c>
      <c r="I36" s="37">
        <v>5.59</v>
      </c>
      <c r="J36" s="38">
        <v>6</v>
      </c>
      <c r="K36" s="22"/>
      <c r="L36" s="22"/>
      <c r="M36" s="22"/>
      <c r="N36" s="22"/>
      <c r="O36" s="22"/>
      <c r="P36" s="22"/>
    </row>
    <row r="37" spans="1:16" ht="39" customHeight="1" x14ac:dyDescent="0.15">
      <c r="A37" s="22"/>
      <c r="B37" s="35"/>
      <c r="C37" s="1241" t="s">
        <v>577</v>
      </c>
      <c r="D37" s="1242"/>
      <c r="E37" s="1243"/>
      <c r="F37" s="36" t="s">
        <v>524</v>
      </c>
      <c r="G37" s="37" t="s">
        <v>524</v>
      </c>
      <c r="H37" s="37">
        <v>1.17</v>
      </c>
      <c r="I37" s="37">
        <v>1.37</v>
      </c>
      <c r="J37" s="38">
        <v>1.44</v>
      </c>
      <c r="K37" s="22"/>
      <c r="L37" s="22"/>
      <c r="M37" s="22"/>
      <c r="N37" s="22"/>
      <c r="O37" s="22"/>
      <c r="P37" s="22"/>
    </row>
    <row r="38" spans="1:16" ht="39" customHeight="1" x14ac:dyDescent="0.15">
      <c r="A38" s="22"/>
      <c r="B38" s="35"/>
      <c r="C38" s="1241" t="s">
        <v>578</v>
      </c>
      <c r="D38" s="1242"/>
      <c r="E38" s="1243"/>
      <c r="F38" s="36">
        <v>2.2999999999999998</v>
      </c>
      <c r="G38" s="37">
        <v>2.7</v>
      </c>
      <c r="H38" s="37">
        <v>2.2799999999999998</v>
      </c>
      <c r="I38" s="37">
        <v>1.23</v>
      </c>
      <c r="J38" s="38">
        <v>1.04</v>
      </c>
      <c r="K38" s="22"/>
      <c r="L38" s="22"/>
      <c r="M38" s="22"/>
      <c r="N38" s="22"/>
      <c r="O38" s="22"/>
      <c r="P38" s="22"/>
    </row>
    <row r="39" spans="1:16" ht="39" customHeight="1" x14ac:dyDescent="0.15">
      <c r="A39" s="22"/>
      <c r="B39" s="35"/>
      <c r="C39" s="1241" t="s">
        <v>579</v>
      </c>
      <c r="D39" s="1242"/>
      <c r="E39" s="1243"/>
      <c r="F39" s="36">
        <v>0.61</v>
      </c>
      <c r="G39" s="37">
        <v>0.64</v>
      </c>
      <c r="H39" s="37">
        <v>0.79</v>
      </c>
      <c r="I39" s="37">
        <v>0.88</v>
      </c>
      <c r="J39" s="38">
        <v>0.91</v>
      </c>
      <c r="K39" s="22"/>
      <c r="L39" s="22"/>
      <c r="M39" s="22"/>
      <c r="N39" s="22"/>
      <c r="O39" s="22"/>
      <c r="P39" s="22"/>
    </row>
    <row r="40" spans="1:16" ht="39" customHeight="1" x14ac:dyDescent="0.15">
      <c r="A40" s="22"/>
      <c r="B40" s="35"/>
      <c r="C40" s="1241" t="s">
        <v>580</v>
      </c>
      <c r="D40" s="1242"/>
      <c r="E40" s="1243"/>
      <c r="F40" s="36">
        <v>1.35</v>
      </c>
      <c r="G40" s="37">
        <v>2.33</v>
      </c>
      <c r="H40" s="37">
        <v>0.35</v>
      </c>
      <c r="I40" s="37">
        <v>0</v>
      </c>
      <c r="J40" s="38">
        <v>0.79</v>
      </c>
      <c r="K40" s="22"/>
      <c r="L40" s="22"/>
      <c r="M40" s="22"/>
      <c r="N40" s="22"/>
      <c r="O40" s="22"/>
      <c r="P40" s="22"/>
    </row>
    <row r="41" spans="1:16" ht="39" customHeight="1" x14ac:dyDescent="0.15">
      <c r="A41" s="22"/>
      <c r="B41" s="35"/>
      <c r="C41" s="1241" t="s">
        <v>581</v>
      </c>
      <c r="D41" s="1242"/>
      <c r="E41" s="1243"/>
      <c r="F41" s="36">
        <v>0.19</v>
      </c>
      <c r="G41" s="37">
        <v>0.26</v>
      </c>
      <c r="H41" s="37">
        <v>0.28999999999999998</v>
      </c>
      <c r="I41" s="37">
        <v>0.23</v>
      </c>
      <c r="J41" s="38">
        <v>0.36</v>
      </c>
      <c r="K41" s="22"/>
      <c r="L41" s="22"/>
      <c r="M41" s="22"/>
      <c r="N41" s="22"/>
      <c r="O41" s="22"/>
      <c r="P41" s="22"/>
    </row>
    <row r="42" spans="1:16" ht="39" customHeight="1" x14ac:dyDescent="0.15">
      <c r="A42" s="22"/>
      <c r="B42" s="39"/>
      <c r="C42" s="1241" t="s">
        <v>582</v>
      </c>
      <c r="D42" s="1242"/>
      <c r="E42" s="1243"/>
      <c r="F42" s="36" t="s">
        <v>524</v>
      </c>
      <c r="G42" s="37" t="s">
        <v>524</v>
      </c>
      <c r="H42" s="37" t="s">
        <v>524</v>
      </c>
      <c r="I42" s="37" t="s">
        <v>524</v>
      </c>
      <c r="J42" s="38" t="s">
        <v>524</v>
      </c>
      <c r="K42" s="22"/>
      <c r="L42" s="22"/>
      <c r="M42" s="22"/>
      <c r="N42" s="22"/>
      <c r="O42" s="22"/>
      <c r="P42" s="22"/>
    </row>
    <row r="43" spans="1:16" ht="39" customHeight="1" thickBot="1" x14ac:dyDescent="0.2">
      <c r="A43" s="22"/>
      <c r="B43" s="40"/>
      <c r="C43" s="1244" t="s">
        <v>583</v>
      </c>
      <c r="D43" s="1245"/>
      <c r="E43" s="1246"/>
      <c r="F43" s="41">
        <v>7.0000000000000007E-2</v>
      </c>
      <c r="G43" s="42">
        <v>1.1499999999999999</v>
      </c>
      <c r="H43" s="42">
        <v>0.01</v>
      </c>
      <c r="I43" s="42">
        <v>0.01</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CdcBt3hlxF6U/fzjaI5odP9mu2OnDxh+brNmt4JkJ5Z9t+6LTMLb746zYcvVlX2ACwihSzWWx7gMXLVgHV7qA==" saltValue="Yjc41Ak+ezP0LIwxxSkg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1562</v>
      </c>
      <c r="L45" s="60">
        <v>1653</v>
      </c>
      <c r="M45" s="60">
        <v>1562</v>
      </c>
      <c r="N45" s="60">
        <v>1537</v>
      </c>
      <c r="O45" s="61">
        <v>1545</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524</v>
      </c>
      <c r="L46" s="64" t="s">
        <v>524</v>
      </c>
      <c r="M46" s="64" t="s">
        <v>524</v>
      </c>
      <c r="N46" s="64" t="s">
        <v>524</v>
      </c>
      <c r="O46" s="65" t="s">
        <v>524</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524</v>
      </c>
      <c r="L47" s="64" t="s">
        <v>524</v>
      </c>
      <c r="M47" s="64" t="s">
        <v>524</v>
      </c>
      <c r="N47" s="64" t="s">
        <v>524</v>
      </c>
      <c r="O47" s="65" t="s">
        <v>524</v>
      </c>
      <c r="P47" s="48"/>
      <c r="Q47" s="48"/>
      <c r="R47" s="48"/>
      <c r="S47" s="48"/>
      <c r="T47" s="48"/>
      <c r="U47" s="48"/>
    </row>
    <row r="48" spans="1:21" ht="30.75" customHeight="1" x14ac:dyDescent="0.15">
      <c r="A48" s="48"/>
      <c r="B48" s="1251"/>
      <c r="C48" s="1252"/>
      <c r="D48" s="62"/>
      <c r="E48" s="1257" t="s">
        <v>15</v>
      </c>
      <c r="F48" s="1257"/>
      <c r="G48" s="1257"/>
      <c r="H48" s="1257"/>
      <c r="I48" s="1257"/>
      <c r="J48" s="1258"/>
      <c r="K48" s="63">
        <v>703</v>
      </c>
      <c r="L48" s="64">
        <v>647</v>
      </c>
      <c r="M48" s="64">
        <v>610</v>
      </c>
      <c r="N48" s="64">
        <v>583</v>
      </c>
      <c r="O48" s="65">
        <v>558</v>
      </c>
      <c r="P48" s="48"/>
      <c r="Q48" s="48"/>
      <c r="R48" s="48"/>
      <c r="S48" s="48"/>
      <c r="T48" s="48"/>
      <c r="U48" s="48"/>
    </row>
    <row r="49" spans="1:21" ht="30.75" customHeight="1" x14ac:dyDescent="0.15">
      <c r="A49" s="48"/>
      <c r="B49" s="1251"/>
      <c r="C49" s="1252"/>
      <c r="D49" s="62"/>
      <c r="E49" s="1257" t="s">
        <v>16</v>
      </c>
      <c r="F49" s="1257"/>
      <c r="G49" s="1257"/>
      <c r="H49" s="1257"/>
      <c r="I49" s="1257"/>
      <c r="J49" s="1258"/>
      <c r="K49" s="63">
        <v>113</v>
      </c>
      <c r="L49" s="64">
        <v>112</v>
      </c>
      <c r="M49" s="64">
        <v>96</v>
      </c>
      <c r="N49" s="64">
        <v>47</v>
      </c>
      <c r="O49" s="65">
        <v>21</v>
      </c>
      <c r="P49" s="48"/>
      <c r="Q49" s="48"/>
      <c r="R49" s="48"/>
      <c r="S49" s="48"/>
      <c r="T49" s="48"/>
      <c r="U49" s="48"/>
    </row>
    <row r="50" spans="1:21" ht="30.75" customHeight="1" x14ac:dyDescent="0.15">
      <c r="A50" s="48"/>
      <c r="B50" s="1251"/>
      <c r="C50" s="1252"/>
      <c r="D50" s="62"/>
      <c r="E50" s="1257" t="s">
        <v>17</v>
      </c>
      <c r="F50" s="1257"/>
      <c r="G50" s="1257"/>
      <c r="H50" s="1257"/>
      <c r="I50" s="1257"/>
      <c r="J50" s="1258"/>
      <c r="K50" s="63">
        <v>1</v>
      </c>
      <c r="L50" s="64">
        <v>0</v>
      </c>
      <c r="M50" s="64">
        <v>3</v>
      </c>
      <c r="N50" s="64">
        <v>5</v>
      </c>
      <c r="O50" s="65">
        <v>5</v>
      </c>
      <c r="P50" s="48"/>
      <c r="Q50" s="48"/>
      <c r="R50" s="48"/>
      <c r="S50" s="48"/>
      <c r="T50" s="48"/>
      <c r="U50" s="48"/>
    </row>
    <row r="51" spans="1:21" ht="30.75" customHeight="1" x14ac:dyDescent="0.15">
      <c r="A51" s="48"/>
      <c r="B51" s="1253"/>
      <c r="C51" s="1254"/>
      <c r="D51" s="66"/>
      <c r="E51" s="1257" t="s">
        <v>18</v>
      </c>
      <c r="F51" s="1257"/>
      <c r="G51" s="1257"/>
      <c r="H51" s="1257"/>
      <c r="I51" s="1257"/>
      <c r="J51" s="1258"/>
      <c r="K51" s="63" t="s">
        <v>524</v>
      </c>
      <c r="L51" s="64" t="s">
        <v>524</v>
      </c>
      <c r="M51" s="64" t="s">
        <v>524</v>
      </c>
      <c r="N51" s="64" t="s">
        <v>524</v>
      </c>
      <c r="O51" s="65" t="s">
        <v>524</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1728</v>
      </c>
      <c r="L52" s="64">
        <v>1638</v>
      </c>
      <c r="M52" s="64">
        <v>1631</v>
      </c>
      <c r="N52" s="64">
        <v>1558</v>
      </c>
      <c r="O52" s="65">
        <v>1522</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651</v>
      </c>
      <c r="L53" s="69">
        <v>774</v>
      </c>
      <c r="M53" s="69">
        <v>640</v>
      </c>
      <c r="N53" s="69">
        <v>614</v>
      </c>
      <c r="O53" s="70">
        <v>607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5" t="s">
        <v>25</v>
      </c>
      <c r="C57" s="1266"/>
      <c r="D57" s="1269" t="s">
        <v>26</v>
      </c>
      <c r="E57" s="1270"/>
      <c r="F57" s="1270"/>
      <c r="G57" s="1270"/>
      <c r="H57" s="1270"/>
      <c r="I57" s="1270"/>
      <c r="J57" s="1271"/>
      <c r="K57" s="83" t="s">
        <v>613</v>
      </c>
      <c r="L57" s="84" t="s">
        <v>613</v>
      </c>
      <c r="M57" s="84" t="s">
        <v>613</v>
      </c>
      <c r="N57" s="84" t="s">
        <v>613</v>
      </c>
      <c r="O57" s="85" t="s">
        <v>613</v>
      </c>
    </row>
    <row r="58" spans="1:21" ht="31.5" customHeight="1" thickBot="1" x14ac:dyDescent="0.2">
      <c r="B58" s="1267"/>
      <c r="C58" s="1268"/>
      <c r="D58" s="1272" t="s">
        <v>27</v>
      </c>
      <c r="E58" s="1273"/>
      <c r="F58" s="1273"/>
      <c r="G58" s="1273"/>
      <c r="H58" s="1273"/>
      <c r="I58" s="1273"/>
      <c r="J58" s="1274"/>
      <c r="K58" s="86" t="s">
        <v>613</v>
      </c>
      <c r="L58" s="87" t="s">
        <v>613</v>
      </c>
      <c r="M58" s="87" t="s">
        <v>613</v>
      </c>
      <c r="N58" s="87" t="s">
        <v>613</v>
      </c>
      <c r="O58" s="88" t="s">
        <v>613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jo4N6fKd9X5skWcqajmnK8B26+7ZLp1PTg5eeRfJzdyvHJNvLtVeWtwH9Jauduk/td1zF6SQKO7Cm/d/oigCg==" saltValue="OSVPerXS9s/Zj1t2KyJ/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5" t="s">
        <v>30</v>
      </c>
      <c r="C41" s="1276"/>
      <c r="D41" s="102"/>
      <c r="E41" s="1281" t="s">
        <v>31</v>
      </c>
      <c r="F41" s="1281"/>
      <c r="G41" s="1281"/>
      <c r="H41" s="1282"/>
      <c r="I41" s="103">
        <v>17490</v>
      </c>
      <c r="J41" s="104">
        <v>18984</v>
      </c>
      <c r="K41" s="104">
        <v>19107</v>
      </c>
      <c r="L41" s="104">
        <v>19075</v>
      </c>
      <c r="M41" s="105">
        <v>19940</v>
      </c>
    </row>
    <row r="42" spans="2:13" ht="27.75" customHeight="1" x14ac:dyDescent="0.15">
      <c r="B42" s="1277"/>
      <c r="C42" s="1278"/>
      <c r="D42" s="106"/>
      <c r="E42" s="1283" t="s">
        <v>32</v>
      </c>
      <c r="F42" s="1283"/>
      <c r="G42" s="1283"/>
      <c r="H42" s="1284"/>
      <c r="I42" s="107">
        <v>3</v>
      </c>
      <c r="J42" s="108">
        <v>3</v>
      </c>
      <c r="K42" s="108">
        <v>5</v>
      </c>
      <c r="L42" s="108">
        <v>35</v>
      </c>
      <c r="M42" s="109">
        <v>31</v>
      </c>
    </row>
    <row r="43" spans="2:13" ht="27.75" customHeight="1" x14ac:dyDescent="0.15">
      <c r="B43" s="1277"/>
      <c r="C43" s="1278"/>
      <c r="D43" s="106"/>
      <c r="E43" s="1283" t="s">
        <v>33</v>
      </c>
      <c r="F43" s="1283"/>
      <c r="G43" s="1283"/>
      <c r="H43" s="1284"/>
      <c r="I43" s="107">
        <v>8671</v>
      </c>
      <c r="J43" s="108">
        <v>7628</v>
      </c>
      <c r="K43" s="108">
        <v>6442</v>
      </c>
      <c r="L43" s="108">
        <v>6039</v>
      </c>
      <c r="M43" s="109">
        <v>5703</v>
      </c>
    </row>
    <row r="44" spans="2:13" ht="27.75" customHeight="1" x14ac:dyDescent="0.15">
      <c r="B44" s="1277"/>
      <c r="C44" s="1278"/>
      <c r="D44" s="106"/>
      <c r="E44" s="1283" t="s">
        <v>34</v>
      </c>
      <c r="F44" s="1283"/>
      <c r="G44" s="1283"/>
      <c r="H44" s="1284"/>
      <c r="I44" s="107">
        <v>392</v>
      </c>
      <c r="J44" s="108">
        <v>278</v>
      </c>
      <c r="K44" s="108">
        <v>80</v>
      </c>
      <c r="L44" s="108">
        <v>31</v>
      </c>
      <c r="M44" s="109">
        <v>11</v>
      </c>
    </row>
    <row r="45" spans="2:13" ht="27.75" customHeight="1" x14ac:dyDescent="0.15">
      <c r="B45" s="1277"/>
      <c r="C45" s="1278"/>
      <c r="D45" s="106"/>
      <c r="E45" s="1283" t="s">
        <v>35</v>
      </c>
      <c r="F45" s="1283"/>
      <c r="G45" s="1283"/>
      <c r="H45" s="1284"/>
      <c r="I45" s="107">
        <v>2578</v>
      </c>
      <c r="J45" s="108">
        <v>2563</v>
      </c>
      <c r="K45" s="108">
        <v>2490</v>
      </c>
      <c r="L45" s="108">
        <v>2484</v>
      </c>
      <c r="M45" s="109">
        <v>2478</v>
      </c>
    </row>
    <row r="46" spans="2:13" ht="27.75" customHeight="1" x14ac:dyDescent="0.15">
      <c r="B46" s="1277"/>
      <c r="C46" s="1278"/>
      <c r="D46" s="110"/>
      <c r="E46" s="1283" t="s">
        <v>36</v>
      </c>
      <c r="F46" s="1283"/>
      <c r="G46" s="1283"/>
      <c r="H46" s="1284"/>
      <c r="I46" s="107">
        <v>309</v>
      </c>
      <c r="J46" s="108">
        <v>310</v>
      </c>
      <c r="K46" s="108">
        <v>310</v>
      </c>
      <c r="L46" s="108">
        <v>245</v>
      </c>
      <c r="M46" s="109">
        <v>286</v>
      </c>
    </row>
    <row r="47" spans="2:13" ht="27.75" customHeight="1" x14ac:dyDescent="0.15">
      <c r="B47" s="1277"/>
      <c r="C47" s="1278"/>
      <c r="D47" s="111"/>
      <c r="E47" s="1285" t="s">
        <v>37</v>
      </c>
      <c r="F47" s="1286"/>
      <c r="G47" s="1286"/>
      <c r="H47" s="1287"/>
      <c r="I47" s="107" t="s">
        <v>524</v>
      </c>
      <c r="J47" s="108" t="s">
        <v>524</v>
      </c>
      <c r="K47" s="108" t="s">
        <v>524</v>
      </c>
      <c r="L47" s="108" t="s">
        <v>524</v>
      </c>
      <c r="M47" s="109" t="s">
        <v>524</v>
      </c>
    </row>
    <row r="48" spans="2:13" ht="27.75" customHeight="1" x14ac:dyDescent="0.15">
      <c r="B48" s="1277"/>
      <c r="C48" s="1278"/>
      <c r="D48" s="106"/>
      <c r="E48" s="1283" t="s">
        <v>38</v>
      </c>
      <c r="F48" s="1283"/>
      <c r="G48" s="1283"/>
      <c r="H48" s="1284"/>
      <c r="I48" s="107" t="s">
        <v>524</v>
      </c>
      <c r="J48" s="108" t="s">
        <v>524</v>
      </c>
      <c r="K48" s="108" t="s">
        <v>524</v>
      </c>
      <c r="L48" s="108" t="s">
        <v>524</v>
      </c>
      <c r="M48" s="109" t="s">
        <v>524</v>
      </c>
    </row>
    <row r="49" spans="2:13" ht="27.75" customHeight="1" x14ac:dyDescent="0.15">
      <c r="B49" s="1279"/>
      <c r="C49" s="1280"/>
      <c r="D49" s="106"/>
      <c r="E49" s="1283" t="s">
        <v>39</v>
      </c>
      <c r="F49" s="1283"/>
      <c r="G49" s="1283"/>
      <c r="H49" s="1284"/>
      <c r="I49" s="107" t="s">
        <v>524</v>
      </c>
      <c r="J49" s="108" t="s">
        <v>524</v>
      </c>
      <c r="K49" s="108" t="s">
        <v>524</v>
      </c>
      <c r="L49" s="108" t="s">
        <v>524</v>
      </c>
      <c r="M49" s="109" t="s">
        <v>524</v>
      </c>
    </row>
    <row r="50" spans="2:13" ht="27.75" customHeight="1" x14ac:dyDescent="0.15">
      <c r="B50" s="1288" t="s">
        <v>40</v>
      </c>
      <c r="C50" s="1289"/>
      <c r="D50" s="112"/>
      <c r="E50" s="1283" t="s">
        <v>41</v>
      </c>
      <c r="F50" s="1283"/>
      <c r="G50" s="1283"/>
      <c r="H50" s="1284"/>
      <c r="I50" s="107">
        <v>7826</v>
      </c>
      <c r="J50" s="108">
        <v>7426</v>
      </c>
      <c r="K50" s="108">
        <v>7498</v>
      </c>
      <c r="L50" s="108">
        <v>7245</v>
      </c>
      <c r="M50" s="109">
        <v>7758</v>
      </c>
    </row>
    <row r="51" spans="2:13" ht="27.75" customHeight="1" x14ac:dyDescent="0.15">
      <c r="B51" s="1277"/>
      <c r="C51" s="1278"/>
      <c r="D51" s="106"/>
      <c r="E51" s="1283" t="s">
        <v>42</v>
      </c>
      <c r="F51" s="1283"/>
      <c r="G51" s="1283"/>
      <c r="H51" s="1284"/>
      <c r="I51" s="107">
        <v>2404</v>
      </c>
      <c r="J51" s="108">
        <v>2465</v>
      </c>
      <c r="K51" s="108">
        <v>2290</v>
      </c>
      <c r="L51" s="108">
        <v>2166</v>
      </c>
      <c r="M51" s="109">
        <v>1921</v>
      </c>
    </row>
    <row r="52" spans="2:13" ht="27.75" customHeight="1" x14ac:dyDescent="0.15">
      <c r="B52" s="1279"/>
      <c r="C52" s="1280"/>
      <c r="D52" s="106"/>
      <c r="E52" s="1283" t="s">
        <v>43</v>
      </c>
      <c r="F52" s="1283"/>
      <c r="G52" s="1283"/>
      <c r="H52" s="1284"/>
      <c r="I52" s="107">
        <v>16599</v>
      </c>
      <c r="J52" s="108">
        <v>16624</v>
      </c>
      <c r="K52" s="108">
        <v>16649</v>
      </c>
      <c r="L52" s="108">
        <v>16516</v>
      </c>
      <c r="M52" s="109">
        <v>16697</v>
      </c>
    </row>
    <row r="53" spans="2:13" ht="27.75" customHeight="1" thickBot="1" x14ac:dyDescent="0.2">
      <c r="B53" s="1290" t="s">
        <v>44</v>
      </c>
      <c r="C53" s="1291"/>
      <c r="D53" s="113"/>
      <c r="E53" s="1292" t="s">
        <v>45</v>
      </c>
      <c r="F53" s="1292"/>
      <c r="G53" s="1292"/>
      <c r="H53" s="1293"/>
      <c r="I53" s="114">
        <v>2615</v>
      </c>
      <c r="J53" s="115">
        <v>3249</v>
      </c>
      <c r="K53" s="115">
        <v>1997</v>
      </c>
      <c r="L53" s="115">
        <v>1982</v>
      </c>
      <c r="M53" s="116">
        <v>2072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RT5qQDPjrhBbJ3bWMUrQ8SlG2L7+9lRhwWCWztIvBqlDDzGQybwfTWLSPXAhcy16OhiNpvvm13AdI1IzQ7MTw==" saltValue="tWZFqGr5rh1XG7C/aX3o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2" t="s">
        <v>48</v>
      </c>
      <c r="D55" s="1302"/>
      <c r="E55" s="1303"/>
      <c r="F55" s="128">
        <v>2454</v>
      </c>
      <c r="G55" s="128">
        <v>2295</v>
      </c>
      <c r="H55" s="129">
        <v>2776</v>
      </c>
    </row>
    <row r="56" spans="2:8" ht="52.5" customHeight="1" x14ac:dyDescent="0.15">
      <c r="B56" s="130"/>
      <c r="C56" s="1304" t="s">
        <v>49</v>
      </c>
      <c r="D56" s="1304"/>
      <c r="E56" s="1305"/>
      <c r="F56" s="131">
        <v>1424</v>
      </c>
      <c r="G56" s="131">
        <v>1341</v>
      </c>
      <c r="H56" s="132">
        <v>1318</v>
      </c>
    </row>
    <row r="57" spans="2:8" ht="53.25" customHeight="1" x14ac:dyDescent="0.15">
      <c r="B57" s="130"/>
      <c r="C57" s="1306" t="s">
        <v>50</v>
      </c>
      <c r="D57" s="1306"/>
      <c r="E57" s="1307"/>
      <c r="F57" s="133">
        <v>2822</v>
      </c>
      <c r="G57" s="133">
        <v>2692</v>
      </c>
      <c r="H57" s="134">
        <v>2685</v>
      </c>
    </row>
    <row r="58" spans="2:8" ht="45.75" customHeight="1" x14ac:dyDescent="0.15">
      <c r="B58" s="135"/>
      <c r="C58" s="1294" t="s">
        <v>608</v>
      </c>
      <c r="D58" s="1295"/>
      <c r="E58" s="1296"/>
      <c r="F58" s="136">
        <v>1640</v>
      </c>
      <c r="G58" s="136">
        <v>1511</v>
      </c>
      <c r="H58" s="137">
        <v>1461</v>
      </c>
    </row>
    <row r="59" spans="2:8" ht="45.75" customHeight="1" x14ac:dyDescent="0.15">
      <c r="B59" s="135"/>
      <c r="C59" s="1294" t="s">
        <v>609</v>
      </c>
      <c r="D59" s="1295"/>
      <c r="E59" s="1296"/>
      <c r="F59" s="136">
        <v>499</v>
      </c>
      <c r="G59" s="136">
        <v>499</v>
      </c>
      <c r="H59" s="137">
        <v>453</v>
      </c>
    </row>
    <row r="60" spans="2:8" ht="45.75" customHeight="1" x14ac:dyDescent="0.15">
      <c r="B60" s="135"/>
      <c r="C60" s="1294" t="s">
        <v>610</v>
      </c>
      <c r="D60" s="1295"/>
      <c r="E60" s="1296"/>
      <c r="F60" s="136">
        <v>272</v>
      </c>
      <c r="G60" s="136">
        <v>273</v>
      </c>
      <c r="H60" s="137">
        <v>373</v>
      </c>
    </row>
    <row r="61" spans="2:8" ht="45.75" customHeight="1" x14ac:dyDescent="0.15">
      <c r="B61" s="135"/>
      <c r="C61" s="1294" t="s">
        <v>611</v>
      </c>
      <c r="D61" s="1295"/>
      <c r="E61" s="1296"/>
      <c r="F61" s="136">
        <v>245</v>
      </c>
      <c r="G61" s="136">
        <v>245</v>
      </c>
      <c r="H61" s="137">
        <v>245</v>
      </c>
    </row>
    <row r="62" spans="2:8" ht="45.75" customHeight="1" thickBot="1" x14ac:dyDescent="0.2">
      <c r="B62" s="138"/>
      <c r="C62" s="1297" t="s">
        <v>612</v>
      </c>
      <c r="D62" s="1298"/>
      <c r="E62" s="1299"/>
      <c r="F62" s="139">
        <v>80</v>
      </c>
      <c r="G62" s="139">
        <v>77</v>
      </c>
      <c r="H62" s="140">
        <v>75</v>
      </c>
    </row>
    <row r="63" spans="2:8" ht="52.5" customHeight="1" thickBot="1" x14ac:dyDescent="0.2">
      <c r="B63" s="141"/>
      <c r="C63" s="1300" t="s">
        <v>51</v>
      </c>
      <c r="D63" s="1300"/>
      <c r="E63" s="1301"/>
      <c r="F63" s="142">
        <v>6700</v>
      </c>
      <c r="G63" s="142">
        <v>6327</v>
      </c>
      <c r="H63" s="143">
        <v>6779</v>
      </c>
    </row>
    <row r="64" spans="2:8" ht="15" customHeight="1" x14ac:dyDescent="0.15"/>
  </sheetData>
  <sheetProtection algorithmName="SHA-512" hashValue="xZ+gSJ4tpjxXpgWCukzEeE/h6FAQerFtxCoVDtVrBrsNypEEjZx2X0/0jWxAd4Mx8O2EN/j7BOyc56OIGQk1zw==" saltValue="jXjeUbRuvf3L/mjgiX/N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6" t="s">
        <v>624</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08"/>
      <c r="H50" s="1308"/>
      <c r="I50" s="1308"/>
      <c r="J50" s="1308"/>
      <c r="K50" s="407"/>
      <c r="L50" s="407"/>
      <c r="M50" s="408"/>
      <c r="N50" s="40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7"/>
      <c r="G51" s="1325"/>
      <c r="H51" s="1325"/>
      <c r="I51" s="1329"/>
      <c r="J51" s="1329"/>
      <c r="K51" s="1315"/>
      <c r="L51" s="1315"/>
      <c r="M51" s="1315"/>
      <c r="N51" s="1315"/>
      <c r="AM51" s="406"/>
      <c r="AN51" s="1313" t="s">
        <v>618</v>
      </c>
      <c r="AO51" s="1313"/>
      <c r="AP51" s="1313"/>
      <c r="AQ51" s="1313"/>
      <c r="AR51" s="1313"/>
      <c r="AS51" s="1313"/>
      <c r="AT51" s="1313"/>
      <c r="AU51" s="1313"/>
      <c r="AV51" s="1313"/>
      <c r="AW51" s="1313"/>
      <c r="AX51" s="1313"/>
      <c r="AY51" s="1313"/>
      <c r="AZ51" s="1313"/>
      <c r="BA51" s="1313"/>
      <c r="BB51" s="1313" t="s">
        <v>619</v>
      </c>
      <c r="BC51" s="1313"/>
      <c r="BD51" s="1313"/>
      <c r="BE51" s="1313"/>
      <c r="BF51" s="1313"/>
      <c r="BG51" s="1313"/>
      <c r="BH51" s="1313"/>
      <c r="BI51" s="1313"/>
      <c r="BJ51" s="1313"/>
      <c r="BK51" s="1313"/>
      <c r="BL51" s="1313"/>
      <c r="BM51" s="1313"/>
      <c r="BN51" s="1313"/>
      <c r="BO51" s="1313"/>
      <c r="BP51" s="1310">
        <v>30.5</v>
      </c>
      <c r="BQ51" s="1310"/>
      <c r="BR51" s="1310"/>
      <c r="BS51" s="1310"/>
      <c r="BT51" s="1310"/>
      <c r="BU51" s="1310"/>
      <c r="BV51" s="1310"/>
      <c r="BW51" s="1310"/>
      <c r="BX51" s="1310">
        <v>38.200000000000003</v>
      </c>
      <c r="BY51" s="1310"/>
      <c r="BZ51" s="1310"/>
      <c r="CA51" s="1310"/>
      <c r="CB51" s="1310"/>
      <c r="CC51" s="1310"/>
      <c r="CD51" s="1310"/>
      <c r="CE51" s="1310"/>
      <c r="CF51" s="1310">
        <v>23.4</v>
      </c>
      <c r="CG51" s="1310"/>
      <c r="CH51" s="1310"/>
      <c r="CI51" s="1310"/>
      <c r="CJ51" s="1310"/>
      <c r="CK51" s="1310"/>
      <c r="CL51" s="1310"/>
      <c r="CM51" s="1310"/>
      <c r="CN51" s="1310">
        <v>23.3</v>
      </c>
      <c r="CO51" s="1310"/>
      <c r="CP51" s="1310"/>
      <c r="CQ51" s="1310"/>
      <c r="CR51" s="1310"/>
      <c r="CS51" s="1310"/>
      <c r="CT51" s="1310"/>
      <c r="CU51" s="1310"/>
      <c r="CV51" s="1310">
        <v>23</v>
      </c>
      <c r="CW51" s="1310"/>
      <c r="CX51" s="1310"/>
      <c r="CY51" s="1310"/>
      <c r="CZ51" s="1310"/>
      <c r="DA51" s="1310"/>
      <c r="DB51" s="1310"/>
      <c r="DC51" s="1310"/>
    </row>
    <row r="52" spans="1:109" x14ac:dyDescent="0.15">
      <c r="B52" s="397"/>
      <c r="G52" s="1325"/>
      <c r="H52" s="1325"/>
      <c r="I52" s="1329"/>
      <c r="J52" s="1329"/>
      <c r="K52" s="1315"/>
      <c r="L52" s="1315"/>
      <c r="M52" s="1315"/>
      <c r="N52" s="1315"/>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25"/>
      <c r="H53" s="1325"/>
      <c r="I53" s="1308"/>
      <c r="J53" s="1308"/>
      <c r="K53" s="1315"/>
      <c r="L53" s="1315"/>
      <c r="M53" s="1315"/>
      <c r="N53" s="1315"/>
      <c r="AM53" s="406"/>
      <c r="AN53" s="1313"/>
      <c r="AO53" s="1313"/>
      <c r="AP53" s="1313"/>
      <c r="AQ53" s="1313"/>
      <c r="AR53" s="1313"/>
      <c r="AS53" s="1313"/>
      <c r="AT53" s="1313"/>
      <c r="AU53" s="1313"/>
      <c r="AV53" s="1313"/>
      <c r="AW53" s="1313"/>
      <c r="AX53" s="1313"/>
      <c r="AY53" s="1313"/>
      <c r="AZ53" s="1313"/>
      <c r="BA53" s="1313"/>
      <c r="BB53" s="1313" t="s">
        <v>620</v>
      </c>
      <c r="BC53" s="1313"/>
      <c r="BD53" s="1313"/>
      <c r="BE53" s="1313"/>
      <c r="BF53" s="1313"/>
      <c r="BG53" s="1313"/>
      <c r="BH53" s="1313"/>
      <c r="BI53" s="1313"/>
      <c r="BJ53" s="1313"/>
      <c r="BK53" s="1313"/>
      <c r="BL53" s="1313"/>
      <c r="BM53" s="1313"/>
      <c r="BN53" s="1313"/>
      <c r="BO53" s="1313"/>
      <c r="BP53" s="1310">
        <v>51.3</v>
      </c>
      <c r="BQ53" s="1310"/>
      <c r="BR53" s="1310"/>
      <c r="BS53" s="1310"/>
      <c r="BT53" s="1310"/>
      <c r="BU53" s="1310"/>
      <c r="BV53" s="1310"/>
      <c r="BW53" s="1310"/>
      <c r="BX53" s="1310">
        <v>52.9</v>
      </c>
      <c r="BY53" s="1310"/>
      <c r="BZ53" s="1310"/>
      <c r="CA53" s="1310"/>
      <c r="CB53" s="1310"/>
      <c r="CC53" s="1310"/>
      <c r="CD53" s="1310"/>
      <c r="CE53" s="1310"/>
      <c r="CF53" s="1310">
        <v>53.4</v>
      </c>
      <c r="CG53" s="1310"/>
      <c r="CH53" s="1310"/>
      <c r="CI53" s="1310"/>
      <c r="CJ53" s="1310"/>
      <c r="CK53" s="1310"/>
      <c r="CL53" s="1310"/>
      <c r="CM53" s="1310"/>
      <c r="CN53" s="1310">
        <v>54.8</v>
      </c>
      <c r="CO53" s="1310"/>
      <c r="CP53" s="1310"/>
      <c r="CQ53" s="1310"/>
      <c r="CR53" s="1310"/>
      <c r="CS53" s="1310"/>
      <c r="CT53" s="1310"/>
      <c r="CU53" s="1310"/>
      <c r="CV53" s="1310">
        <v>56.1</v>
      </c>
      <c r="CW53" s="1310"/>
      <c r="CX53" s="1310"/>
      <c r="CY53" s="1310"/>
      <c r="CZ53" s="1310"/>
      <c r="DA53" s="1310"/>
      <c r="DB53" s="1310"/>
      <c r="DC53" s="1310"/>
    </row>
    <row r="54" spans="1:109" x14ac:dyDescent="0.15">
      <c r="A54" s="405"/>
      <c r="B54" s="397"/>
      <c r="G54" s="1325"/>
      <c r="H54" s="1325"/>
      <c r="I54" s="1308"/>
      <c r="J54" s="1308"/>
      <c r="K54" s="1315"/>
      <c r="L54" s="1315"/>
      <c r="M54" s="1315"/>
      <c r="N54" s="1315"/>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08"/>
      <c r="H55" s="1308"/>
      <c r="I55" s="1308"/>
      <c r="J55" s="1308"/>
      <c r="K55" s="1315"/>
      <c r="L55" s="1315"/>
      <c r="M55" s="1315"/>
      <c r="N55" s="1315"/>
      <c r="AN55" s="1314" t="s">
        <v>621</v>
      </c>
      <c r="AO55" s="1314"/>
      <c r="AP55" s="1314"/>
      <c r="AQ55" s="1314"/>
      <c r="AR55" s="1314"/>
      <c r="AS55" s="1314"/>
      <c r="AT55" s="1314"/>
      <c r="AU55" s="1314"/>
      <c r="AV55" s="1314"/>
      <c r="AW55" s="1314"/>
      <c r="AX55" s="1314"/>
      <c r="AY55" s="1314"/>
      <c r="AZ55" s="1314"/>
      <c r="BA55" s="1314"/>
      <c r="BB55" s="1313" t="s">
        <v>619</v>
      </c>
      <c r="BC55" s="1313"/>
      <c r="BD55" s="1313"/>
      <c r="BE55" s="1313"/>
      <c r="BF55" s="1313"/>
      <c r="BG55" s="1313"/>
      <c r="BH55" s="1313"/>
      <c r="BI55" s="1313"/>
      <c r="BJ55" s="1313"/>
      <c r="BK55" s="1313"/>
      <c r="BL55" s="1313"/>
      <c r="BM55" s="1313"/>
      <c r="BN55" s="1313"/>
      <c r="BO55" s="1313"/>
      <c r="BP55" s="1310">
        <v>54.6</v>
      </c>
      <c r="BQ55" s="1310"/>
      <c r="BR55" s="1310"/>
      <c r="BS55" s="1310"/>
      <c r="BT55" s="1310"/>
      <c r="BU55" s="1310"/>
      <c r="BV55" s="1310"/>
      <c r="BW55" s="1310"/>
      <c r="BX55" s="1310">
        <v>53.2</v>
      </c>
      <c r="BY55" s="1310"/>
      <c r="BZ55" s="1310"/>
      <c r="CA55" s="1310"/>
      <c r="CB55" s="1310"/>
      <c r="CC55" s="1310"/>
      <c r="CD55" s="1310"/>
      <c r="CE55" s="1310"/>
      <c r="CF55" s="1310">
        <v>47.9</v>
      </c>
      <c r="CG55" s="1310"/>
      <c r="CH55" s="1310"/>
      <c r="CI55" s="1310"/>
      <c r="CJ55" s="1310"/>
      <c r="CK55" s="1310"/>
      <c r="CL55" s="1310"/>
      <c r="CM55" s="1310"/>
      <c r="CN55" s="1310">
        <v>49</v>
      </c>
      <c r="CO55" s="1310"/>
      <c r="CP55" s="1310"/>
      <c r="CQ55" s="1310"/>
      <c r="CR55" s="1310"/>
      <c r="CS55" s="1310"/>
      <c r="CT55" s="1310"/>
      <c r="CU55" s="1310"/>
      <c r="CV55" s="1310">
        <v>41.3</v>
      </c>
      <c r="CW55" s="1310"/>
      <c r="CX55" s="1310"/>
      <c r="CY55" s="1310"/>
      <c r="CZ55" s="1310"/>
      <c r="DA55" s="1310"/>
      <c r="DB55" s="1310"/>
      <c r="DC55" s="1310"/>
    </row>
    <row r="56" spans="1:109" x14ac:dyDescent="0.15">
      <c r="A56" s="405"/>
      <c r="B56" s="397"/>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08"/>
      <c r="H57" s="1308"/>
      <c r="I57" s="1311"/>
      <c r="J57" s="1311"/>
      <c r="K57" s="1315"/>
      <c r="L57" s="1315"/>
      <c r="M57" s="1315"/>
      <c r="N57" s="1315"/>
      <c r="AM57" s="390"/>
      <c r="AN57" s="1314"/>
      <c r="AO57" s="1314"/>
      <c r="AP57" s="1314"/>
      <c r="AQ57" s="1314"/>
      <c r="AR57" s="1314"/>
      <c r="AS57" s="1314"/>
      <c r="AT57" s="1314"/>
      <c r="AU57" s="1314"/>
      <c r="AV57" s="1314"/>
      <c r="AW57" s="1314"/>
      <c r="AX57" s="1314"/>
      <c r="AY57" s="1314"/>
      <c r="AZ57" s="1314"/>
      <c r="BA57" s="1314"/>
      <c r="BB57" s="1313" t="s">
        <v>620</v>
      </c>
      <c r="BC57" s="1313"/>
      <c r="BD57" s="1313"/>
      <c r="BE57" s="1313"/>
      <c r="BF57" s="1313"/>
      <c r="BG57" s="1313"/>
      <c r="BH57" s="1313"/>
      <c r="BI57" s="1313"/>
      <c r="BJ57" s="1313"/>
      <c r="BK57" s="1313"/>
      <c r="BL57" s="1313"/>
      <c r="BM57" s="1313"/>
      <c r="BN57" s="1313"/>
      <c r="BO57" s="1313"/>
      <c r="BP57" s="1310">
        <v>58.3</v>
      </c>
      <c r="BQ57" s="1310"/>
      <c r="BR57" s="1310"/>
      <c r="BS57" s="1310"/>
      <c r="BT57" s="1310"/>
      <c r="BU57" s="1310"/>
      <c r="BV57" s="1310"/>
      <c r="BW57" s="1310"/>
      <c r="BX57" s="1310">
        <v>59.6</v>
      </c>
      <c r="BY57" s="1310"/>
      <c r="BZ57" s="1310"/>
      <c r="CA57" s="1310"/>
      <c r="CB57" s="1310"/>
      <c r="CC57" s="1310"/>
      <c r="CD57" s="1310"/>
      <c r="CE57" s="1310"/>
      <c r="CF57" s="1310">
        <v>60.8</v>
      </c>
      <c r="CG57" s="1310"/>
      <c r="CH57" s="1310"/>
      <c r="CI57" s="1310"/>
      <c r="CJ57" s="1310"/>
      <c r="CK57" s="1310"/>
      <c r="CL57" s="1310"/>
      <c r="CM57" s="1310"/>
      <c r="CN57" s="1310">
        <v>61</v>
      </c>
      <c r="CO57" s="1310"/>
      <c r="CP57" s="1310"/>
      <c r="CQ57" s="1310"/>
      <c r="CR57" s="1310"/>
      <c r="CS57" s="1310"/>
      <c r="CT57" s="1310"/>
      <c r="CU57" s="1310"/>
      <c r="CV57" s="1310">
        <v>63</v>
      </c>
      <c r="CW57" s="1310"/>
      <c r="CX57" s="1310"/>
      <c r="CY57" s="1310"/>
      <c r="CZ57" s="1310"/>
      <c r="DA57" s="1310"/>
      <c r="DB57" s="1310"/>
      <c r="DC57" s="1310"/>
      <c r="DD57" s="410"/>
      <c r="DE57" s="409"/>
    </row>
    <row r="58" spans="1:109" s="405" customFormat="1" x14ac:dyDescent="0.15">
      <c r="A58" s="390"/>
      <c r="B58" s="409"/>
      <c r="G58" s="1308"/>
      <c r="H58" s="1308"/>
      <c r="I58" s="1311"/>
      <c r="J58" s="1311"/>
      <c r="K58" s="1315"/>
      <c r="L58" s="1315"/>
      <c r="M58" s="1315"/>
      <c r="N58" s="1315"/>
      <c r="AM58" s="390"/>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6" t="s">
        <v>625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08"/>
      <c r="H72" s="1308"/>
      <c r="I72" s="1308"/>
      <c r="J72" s="1308"/>
      <c r="K72" s="407"/>
      <c r="L72" s="407"/>
      <c r="M72" s="408"/>
      <c r="N72" s="40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7"/>
      <c r="G73" s="1325"/>
      <c r="H73" s="1325"/>
      <c r="I73" s="1325"/>
      <c r="J73" s="1325"/>
      <c r="K73" s="1309"/>
      <c r="L73" s="1309"/>
      <c r="M73" s="1309"/>
      <c r="N73" s="1309"/>
      <c r="AM73" s="406"/>
      <c r="AN73" s="1313" t="s">
        <v>618</v>
      </c>
      <c r="AO73" s="1313"/>
      <c r="AP73" s="1313"/>
      <c r="AQ73" s="1313"/>
      <c r="AR73" s="1313"/>
      <c r="AS73" s="1313"/>
      <c r="AT73" s="1313"/>
      <c r="AU73" s="1313"/>
      <c r="AV73" s="1313"/>
      <c r="AW73" s="1313"/>
      <c r="AX73" s="1313"/>
      <c r="AY73" s="1313"/>
      <c r="AZ73" s="1313"/>
      <c r="BA73" s="1313"/>
      <c r="BB73" s="1313" t="s">
        <v>619</v>
      </c>
      <c r="BC73" s="1313"/>
      <c r="BD73" s="1313"/>
      <c r="BE73" s="1313"/>
      <c r="BF73" s="1313"/>
      <c r="BG73" s="1313"/>
      <c r="BH73" s="1313"/>
      <c r="BI73" s="1313"/>
      <c r="BJ73" s="1313"/>
      <c r="BK73" s="1313"/>
      <c r="BL73" s="1313"/>
      <c r="BM73" s="1313"/>
      <c r="BN73" s="1313"/>
      <c r="BO73" s="1313"/>
      <c r="BP73" s="1310">
        <v>30.5</v>
      </c>
      <c r="BQ73" s="1310"/>
      <c r="BR73" s="1310"/>
      <c r="BS73" s="1310"/>
      <c r="BT73" s="1310"/>
      <c r="BU73" s="1310"/>
      <c r="BV73" s="1310"/>
      <c r="BW73" s="1310"/>
      <c r="BX73" s="1310">
        <v>38.200000000000003</v>
      </c>
      <c r="BY73" s="1310"/>
      <c r="BZ73" s="1310"/>
      <c r="CA73" s="1310"/>
      <c r="CB73" s="1310"/>
      <c r="CC73" s="1310"/>
      <c r="CD73" s="1310"/>
      <c r="CE73" s="1310"/>
      <c r="CF73" s="1310">
        <v>23.4</v>
      </c>
      <c r="CG73" s="1310"/>
      <c r="CH73" s="1310"/>
      <c r="CI73" s="1310"/>
      <c r="CJ73" s="1310"/>
      <c r="CK73" s="1310"/>
      <c r="CL73" s="1310"/>
      <c r="CM73" s="1310"/>
      <c r="CN73" s="1310">
        <v>23.3</v>
      </c>
      <c r="CO73" s="1310"/>
      <c r="CP73" s="1310"/>
      <c r="CQ73" s="1310"/>
      <c r="CR73" s="1310"/>
      <c r="CS73" s="1310"/>
      <c r="CT73" s="1310"/>
      <c r="CU73" s="1310"/>
      <c r="CV73" s="1310">
        <v>23</v>
      </c>
      <c r="CW73" s="1310"/>
      <c r="CX73" s="1310"/>
      <c r="CY73" s="1310"/>
      <c r="CZ73" s="1310"/>
      <c r="DA73" s="1310"/>
      <c r="DB73" s="1310"/>
      <c r="DC73" s="1310"/>
    </row>
    <row r="74" spans="2:107" x14ac:dyDescent="0.15">
      <c r="B74" s="397"/>
      <c r="G74" s="1325"/>
      <c r="H74" s="1325"/>
      <c r="I74" s="1325"/>
      <c r="J74" s="1325"/>
      <c r="K74" s="1309"/>
      <c r="L74" s="1309"/>
      <c r="M74" s="1309"/>
      <c r="N74" s="1309"/>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25"/>
      <c r="H75" s="1325"/>
      <c r="I75" s="1308"/>
      <c r="J75" s="1308"/>
      <c r="K75" s="1315"/>
      <c r="L75" s="1315"/>
      <c r="M75" s="1315"/>
      <c r="N75" s="1315"/>
      <c r="AM75" s="406"/>
      <c r="AN75" s="1313"/>
      <c r="AO75" s="1313"/>
      <c r="AP75" s="1313"/>
      <c r="AQ75" s="1313"/>
      <c r="AR75" s="1313"/>
      <c r="AS75" s="1313"/>
      <c r="AT75" s="1313"/>
      <c r="AU75" s="1313"/>
      <c r="AV75" s="1313"/>
      <c r="AW75" s="1313"/>
      <c r="AX75" s="1313"/>
      <c r="AY75" s="1313"/>
      <c r="AZ75" s="1313"/>
      <c r="BA75" s="1313"/>
      <c r="BB75" s="1313" t="s">
        <v>623</v>
      </c>
      <c r="BC75" s="1313"/>
      <c r="BD75" s="1313"/>
      <c r="BE75" s="1313"/>
      <c r="BF75" s="1313"/>
      <c r="BG75" s="1313"/>
      <c r="BH75" s="1313"/>
      <c r="BI75" s="1313"/>
      <c r="BJ75" s="1313"/>
      <c r="BK75" s="1313"/>
      <c r="BL75" s="1313"/>
      <c r="BM75" s="1313"/>
      <c r="BN75" s="1313"/>
      <c r="BO75" s="1313"/>
      <c r="BP75" s="1310">
        <v>9.3000000000000007</v>
      </c>
      <c r="BQ75" s="1310"/>
      <c r="BR75" s="1310"/>
      <c r="BS75" s="1310"/>
      <c r="BT75" s="1310"/>
      <c r="BU75" s="1310"/>
      <c r="BV75" s="1310"/>
      <c r="BW75" s="1310"/>
      <c r="BX75" s="1310">
        <v>8.8000000000000007</v>
      </c>
      <c r="BY75" s="1310"/>
      <c r="BZ75" s="1310"/>
      <c r="CA75" s="1310"/>
      <c r="CB75" s="1310"/>
      <c r="CC75" s="1310"/>
      <c r="CD75" s="1310"/>
      <c r="CE75" s="1310"/>
      <c r="CF75" s="1310">
        <v>8</v>
      </c>
      <c r="CG75" s="1310"/>
      <c r="CH75" s="1310"/>
      <c r="CI75" s="1310"/>
      <c r="CJ75" s="1310"/>
      <c r="CK75" s="1310"/>
      <c r="CL75" s="1310"/>
      <c r="CM75" s="1310"/>
      <c r="CN75" s="1310">
        <v>7.9</v>
      </c>
      <c r="CO75" s="1310"/>
      <c r="CP75" s="1310"/>
      <c r="CQ75" s="1310"/>
      <c r="CR75" s="1310"/>
      <c r="CS75" s="1310"/>
      <c r="CT75" s="1310"/>
      <c r="CU75" s="1310"/>
      <c r="CV75" s="1310">
        <v>7.1</v>
      </c>
      <c r="CW75" s="1310"/>
      <c r="CX75" s="1310"/>
      <c r="CY75" s="1310"/>
      <c r="CZ75" s="1310"/>
      <c r="DA75" s="1310"/>
      <c r="DB75" s="1310"/>
      <c r="DC75" s="1310"/>
    </row>
    <row r="76" spans="2:107" x14ac:dyDescent="0.15">
      <c r="B76" s="397"/>
      <c r="G76" s="1325"/>
      <c r="H76" s="1325"/>
      <c r="I76" s="1308"/>
      <c r="J76" s="1308"/>
      <c r="K76" s="1315"/>
      <c r="L76" s="1315"/>
      <c r="M76" s="1315"/>
      <c r="N76" s="1315"/>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08"/>
      <c r="H77" s="1308"/>
      <c r="I77" s="1308"/>
      <c r="J77" s="1308"/>
      <c r="K77" s="1309"/>
      <c r="L77" s="1309"/>
      <c r="M77" s="1309"/>
      <c r="N77" s="1309"/>
      <c r="AN77" s="1314" t="s">
        <v>621</v>
      </c>
      <c r="AO77" s="1314"/>
      <c r="AP77" s="1314"/>
      <c r="AQ77" s="1314"/>
      <c r="AR77" s="1314"/>
      <c r="AS77" s="1314"/>
      <c r="AT77" s="1314"/>
      <c r="AU77" s="1314"/>
      <c r="AV77" s="1314"/>
      <c r="AW77" s="1314"/>
      <c r="AX77" s="1314"/>
      <c r="AY77" s="1314"/>
      <c r="AZ77" s="1314"/>
      <c r="BA77" s="1314"/>
      <c r="BB77" s="1313" t="s">
        <v>619</v>
      </c>
      <c r="BC77" s="1313"/>
      <c r="BD77" s="1313"/>
      <c r="BE77" s="1313"/>
      <c r="BF77" s="1313"/>
      <c r="BG77" s="1313"/>
      <c r="BH77" s="1313"/>
      <c r="BI77" s="1313"/>
      <c r="BJ77" s="1313"/>
      <c r="BK77" s="1313"/>
      <c r="BL77" s="1313"/>
      <c r="BM77" s="1313"/>
      <c r="BN77" s="1313"/>
      <c r="BO77" s="1313"/>
      <c r="BP77" s="1310">
        <v>54.6</v>
      </c>
      <c r="BQ77" s="1310"/>
      <c r="BR77" s="1310"/>
      <c r="BS77" s="1310"/>
      <c r="BT77" s="1310"/>
      <c r="BU77" s="1310"/>
      <c r="BV77" s="1310"/>
      <c r="BW77" s="1310"/>
      <c r="BX77" s="1310">
        <v>53.2</v>
      </c>
      <c r="BY77" s="1310"/>
      <c r="BZ77" s="1310"/>
      <c r="CA77" s="1310"/>
      <c r="CB77" s="1310"/>
      <c r="CC77" s="1310"/>
      <c r="CD77" s="1310"/>
      <c r="CE77" s="1310"/>
      <c r="CF77" s="1310">
        <v>47.9</v>
      </c>
      <c r="CG77" s="1310"/>
      <c r="CH77" s="1310"/>
      <c r="CI77" s="1310"/>
      <c r="CJ77" s="1310"/>
      <c r="CK77" s="1310"/>
      <c r="CL77" s="1310"/>
      <c r="CM77" s="1310"/>
      <c r="CN77" s="1310">
        <v>49</v>
      </c>
      <c r="CO77" s="1310"/>
      <c r="CP77" s="1310"/>
      <c r="CQ77" s="1310"/>
      <c r="CR77" s="1310"/>
      <c r="CS77" s="1310"/>
      <c r="CT77" s="1310"/>
      <c r="CU77" s="1310"/>
      <c r="CV77" s="1310">
        <v>41.3</v>
      </c>
      <c r="CW77" s="1310"/>
      <c r="CX77" s="1310"/>
      <c r="CY77" s="1310"/>
      <c r="CZ77" s="1310"/>
      <c r="DA77" s="1310"/>
      <c r="DB77" s="1310"/>
      <c r="DC77" s="1310"/>
    </row>
    <row r="78" spans="2:107" x14ac:dyDescent="0.15">
      <c r="B78" s="397"/>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623</v>
      </c>
      <c r="BC79" s="1313"/>
      <c r="BD79" s="1313"/>
      <c r="BE79" s="1313"/>
      <c r="BF79" s="1313"/>
      <c r="BG79" s="1313"/>
      <c r="BH79" s="1313"/>
      <c r="BI79" s="1313"/>
      <c r="BJ79" s="1313"/>
      <c r="BK79" s="1313"/>
      <c r="BL79" s="1313"/>
      <c r="BM79" s="1313"/>
      <c r="BN79" s="1313"/>
      <c r="BO79" s="1313"/>
      <c r="BP79" s="1310">
        <v>10</v>
      </c>
      <c r="BQ79" s="1310"/>
      <c r="BR79" s="1310"/>
      <c r="BS79" s="1310"/>
      <c r="BT79" s="1310"/>
      <c r="BU79" s="1310"/>
      <c r="BV79" s="1310"/>
      <c r="BW79" s="1310"/>
      <c r="BX79" s="1310">
        <v>9.8000000000000007</v>
      </c>
      <c r="BY79" s="1310"/>
      <c r="BZ79" s="1310"/>
      <c r="CA79" s="1310"/>
      <c r="CB79" s="1310"/>
      <c r="CC79" s="1310"/>
      <c r="CD79" s="1310"/>
      <c r="CE79" s="1310"/>
      <c r="CF79" s="1310">
        <v>9.6</v>
      </c>
      <c r="CG79" s="1310"/>
      <c r="CH79" s="1310"/>
      <c r="CI79" s="1310"/>
      <c r="CJ79" s="1310"/>
      <c r="CK79" s="1310"/>
      <c r="CL79" s="1310"/>
      <c r="CM79" s="1310"/>
      <c r="CN79" s="1310">
        <v>9.5</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397"/>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DJJE5RpqqnAsSTHg9cmuMD4+IG49S/A7hMuhffKpmQ0M7Nuqw0PcKjSMxcIIPPBcc8A1fUV4VkZ6UL3n1r8JA==" saltValue="VDApkfMDbAvm7+MnJ4RKh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7v2kYDx7wtE+UWOJz7k9+KV2J/C89tu6H6LaAfKshbSx8SlL0Qy4RDCNXMq5kfcsj4taYeprdsdt9q6XLa6Ibg==" saltValue="TU0CEKYBbKwfr8+0+x4Q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WbrAAqgRNLX3nVXlOIFFHe0HrSgHrn56YtxfZkgC6ovIFvdb9aNLzfF2bmb2C0yt6eebMlee7J273ceI6t/xHg==" saltValue="KgroKUPRf+lCIq576jt4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65516</v>
      </c>
      <c r="E3" s="162"/>
      <c r="F3" s="163">
        <v>83280</v>
      </c>
      <c r="G3" s="164"/>
      <c r="H3" s="165"/>
    </row>
    <row r="4" spans="1:8" x14ac:dyDescent="0.15">
      <c r="A4" s="166"/>
      <c r="B4" s="167"/>
      <c r="C4" s="168"/>
      <c r="D4" s="169">
        <v>40286</v>
      </c>
      <c r="E4" s="170"/>
      <c r="F4" s="171">
        <v>43123</v>
      </c>
      <c r="G4" s="172"/>
      <c r="H4" s="173"/>
    </row>
    <row r="5" spans="1:8" x14ac:dyDescent="0.15">
      <c r="A5" s="154" t="s">
        <v>557</v>
      </c>
      <c r="B5" s="159"/>
      <c r="C5" s="160"/>
      <c r="D5" s="161">
        <v>113179</v>
      </c>
      <c r="E5" s="162"/>
      <c r="F5" s="163">
        <v>88968</v>
      </c>
      <c r="G5" s="164"/>
      <c r="H5" s="165"/>
    </row>
    <row r="6" spans="1:8" x14ac:dyDescent="0.15">
      <c r="A6" s="166"/>
      <c r="B6" s="167"/>
      <c r="C6" s="168"/>
      <c r="D6" s="169">
        <v>68507</v>
      </c>
      <c r="E6" s="170"/>
      <c r="F6" s="171">
        <v>45482</v>
      </c>
      <c r="G6" s="172"/>
      <c r="H6" s="173"/>
    </row>
    <row r="7" spans="1:8" x14ac:dyDescent="0.15">
      <c r="A7" s="154" t="s">
        <v>558</v>
      </c>
      <c r="B7" s="159"/>
      <c r="C7" s="160"/>
      <c r="D7" s="161">
        <v>56330</v>
      </c>
      <c r="E7" s="162"/>
      <c r="F7" s="163">
        <v>85173</v>
      </c>
      <c r="G7" s="164"/>
      <c r="H7" s="165"/>
    </row>
    <row r="8" spans="1:8" x14ac:dyDescent="0.15">
      <c r="A8" s="166"/>
      <c r="B8" s="167"/>
      <c r="C8" s="168"/>
      <c r="D8" s="169">
        <v>32408</v>
      </c>
      <c r="E8" s="170"/>
      <c r="F8" s="171">
        <v>43913</v>
      </c>
      <c r="G8" s="172"/>
      <c r="H8" s="173"/>
    </row>
    <row r="9" spans="1:8" x14ac:dyDescent="0.15">
      <c r="A9" s="154" t="s">
        <v>559</v>
      </c>
      <c r="B9" s="159"/>
      <c r="C9" s="160"/>
      <c r="D9" s="161">
        <v>56591</v>
      </c>
      <c r="E9" s="162"/>
      <c r="F9" s="163">
        <v>94081</v>
      </c>
      <c r="G9" s="164"/>
      <c r="H9" s="165"/>
    </row>
    <row r="10" spans="1:8" x14ac:dyDescent="0.15">
      <c r="A10" s="166"/>
      <c r="B10" s="167"/>
      <c r="C10" s="168"/>
      <c r="D10" s="169">
        <v>36732</v>
      </c>
      <c r="E10" s="170"/>
      <c r="F10" s="171">
        <v>48949</v>
      </c>
      <c r="G10" s="172"/>
      <c r="H10" s="173"/>
    </row>
    <row r="11" spans="1:8" x14ac:dyDescent="0.15">
      <c r="A11" s="154" t="s">
        <v>560</v>
      </c>
      <c r="B11" s="159"/>
      <c r="C11" s="160"/>
      <c r="D11" s="161">
        <v>88431</v>
      </c>
      <c r="E11" s="162"/>
      <c r="F11" s="163">
        <v>92632</v>
      </c>
      <c r="G11" s="164"/>
      <c r="H11" s="165"/>
    </row>
    <row r="12" spans="1:8" x14ac:dyDescent="0.15">
      <c r="A12" s="166"/>
      <c r="B12" s="167"/>
      <c r="C12" s="174"/>
      <c r="D12" s="169">
        <v>54537</v>
      </c>
      <c r="E12" s="170"/>
      <c r="F12" s="171">
        <v>47978</v>
      </c>
      <c r="G12" s="172"/>
      <c r="H12" s="173"/>
    </row>
    <row r="13" spans="1:8" x14ac:dyDescent="0.15">
      <c r="A13" s="154"/>
      <c r="B13" s="159"/>
      <c r="C13" s="175"/>
      <c r="D13" s="176">
        <v>76009</v>
      </c>
      <c r="E13" s="177"/>
      <c r="F13" s="178">
        <v>88827</v>
      </c>
      <c r="G13" s="179"/>
      <c r="H13" s="165"/>
    </row>
    <row r="14" spans="1:8" x14ac:dyDescent="0.15">
      <c r="A14" s="166"/>
      <c r="B14" s="167"/>
      <c r="C14" s="168"/>
      <c r="D14" s="169">
        <v>46494</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5.78</v>
      </c>
      <c r="C19" s="180">
        <f>ROUND(VALUE(SUBSTITUTE(実質収支比率等に係る経年分析!G$48,"▲","-")),2)</f>
        <v>5.28</v>
      </c>
      <c r="D19" s="180">
        <f>ROUND(VALUE(SUBSTITUTE(実質収支比率等に係る経年分析!H$48,"▲","-")),2)</f>
        <v>5.51</v>
      </c>
      <c r="E19" s="180">
        <f>ROUND(VALUE(SUBSTITUTE(実質収支比率等に係る経年分析!I$48,"▲","-")),2)</f>
        <v>6.48</v>
      </c>
      <c r="F19" s="180">
        <f>ROUND(VALUE(SUBSTITUTE(実質収支比率等に係る経年分析!J$48,"▲","-")),2)</f>
        <v>6.97</v>
      </c>
    </row>
    <row r="20" spans="1:11" x14ac:dyDescent="0.15">
      <c r="A20" s="180" t="s">
        <v>55</v>
      </c>
      <c r="B20" s="180">
        <f>ROUND(VALUE(SUBSTITUTE(実質収支比率等に係る経年分析!F$47,"▲","-")),2)</f>
        <v>26.13</v>
      </c>
      <c r="C20" s="180">
        <f>ROUND(VALUE(SUBSTITUTE(実質収支比率等に係る経年分析!G$47,"▲","-")),2)</f>
        <v>24.57</v>
      </c>
      <c r="D20" s="180">
        <f>ROUND(VALUE(SUBSTITUTE(実質収支比率等に係る経年分析!H$47,"▲","-")),2)</f>
        <v>24.84</v>
      </c>
      <c r="E20" s="180">
        <f>ROUND(VALUE(SUBSTITUTE(実質収支比率等に係る経年分析!I$47,"▲","-")),2)</f>
        <v>23.36</v>
      </c>
      <c r="F20" s="180">
        <f>ROUND(VALUE(SUBSTITUTE(実質収支比率等に係る経年分析!J$47,"▲","-")),2)</f>
        <v>26.88</v>
      </c>
    </row>
    <row r="21" spans="1:11" x14ac:dyDescent="0.15">
      <c r="A21" s="180" t="s">
        <v>56</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-5.15</v>
      </c>
      <c r="D21" s="180">
        <f>IF(ISNUMBER(VALUE(SUBSTITUTE(実質収支比率等に係る経年分析!H$49,"▲","-"))),ROUND(VALUE(SUBSTITUTE(実質収支比率等に係る経年分析!H$49,"▲","-")),2),NA())</f>
        <v>-1.77</v>
      </c>
      <c r="E21" s="180">
        <f>IF(ISNUMBER(VALUE(SUBSTITUTE(実質収支比率等に係る経年分析!I$49,"▲","-"))),ROUND(VALUE(SUBSTITUTE(実質収支比率等に係る経年分析!I$49,"▲","-")),2),NA())</f>
        <v>-2.2200000000000002</v>
      </c>
      <c r="F21" s="180">
        <f>IF(ISNUMBER(VALUE(SUBSTITUTE(実質収支比率等に係る経年分析!J$49,"▲","-"))),ROUND(VALUE(SUBSTITUTE(実質収支比率等に係る経年分析!J$49,"▲","-")),2),NA())</f>
        <v>3.21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1.1499999999999999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小諸公園事業特別会計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0.28999999999999998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0.36</v>
      </c>
    </row>
    <row r="30" spans="1:11" x14ac:dyDescent="0.15">
      <c r="A30" s="181" t="str">
        <f>IF(連結実質赤字比率に係る赤字・黒字の構成分析!C$40="",NA(),連結実質赤字比率に係る赤字・黒字の構成分析!C$40)</f>
        <v>小諸市国民健康保険事業特別会計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2.33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0.79</v>
      </c>
    </row>
    <row r="31" spans="1:11" x14ac:dyDescent="0.15">
      <c r="A31" s="181" t="str">
        <f>IF(連結実質赤字比率に係る赤字・黒字の構成分析!C$39="",NA(),連結実質赤字比率に係る赤字・黒字の構成分析!C$39)</f>
        <v>小諸市住宅新築資金等貸付事業特別会計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0.91</v>
      </c>
    </row>
    <row r="32" spans="1:11" x14ac:dyDescent="0.15">
      <c r="A32" s="181" t="str">
        <f>IF(連結実質赤字比率に係る赤字・黒字の構成分析!C$38="",NA(),連結実質赤字比率に係る赤字・黒字の構成分析!C$38)</f>
        <v>小諸市介護保険事業特別会計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2.2799999999999998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小諸市農業集落排水事業会計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v>
      </c>
    </row>
    <row r="35" spans="1:16" x14ac:dyDescent="0.15">
      <c r="A35" s="181" t="str">
        <f>IF(連結実質赤字比率に係る赤字・黒字の構成分析!C$35="",NA(),連結実質赤字比率に係る赤字・黒字の構成分析!C$35)</f>
        <v>小諸市公共下水道事業会計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9.0399999999999991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9.4499999999999993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9.68</v>
      </c>
    </row>
    <row r="36" spans="1:16" x14ac:dyDescent="0.15">
      <c r="A36" s="181" t="str">
        <f>IF(連結実質赤字比率に係る赤字・黒字の構成分析!C$34="",NA(),連結実質赤字比率に係る赤字・黒字の構成分析!C$34)</f>
        <v>小諸市水道事業会計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23.32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1728</v>
      </c>
      <c r="E42" s="182"/>
      <c r="F42" s="182"/>
      <c r="G42" s="182">
        <f>'実質公債費比率（分子）の構造'!L$52</f>
        <v>1638</v>
      </c>
      <c r="H42" s="182"/>
      <c r="I42" s="182"/>
      <c r="J42" s="182">
        <f>'実質公債費比率（分子）の構造'!M$52</f>
        <v>1631</v>
      </c>
      <c r="K42" s="182"/>
      <c r="L42" s="182"/>
      <c r="M42" s="182">
        <f>'実質公債費比率（分子）の構造'!N$52</f>
        <v>1558</v>
      </c>
      <c r="N42" s="182"/>
      <c r="O42" s="182"/>
      <c r="P42" s="182">
        <f>'実質公債費比率（分子）の構造'!O$52</f>
        <v>1522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0</v>
      </c>
      <c r="F44" s="182"/>
      <c r="G44" s="182"/>
      <c r="H44" s="182">
        <f>'実質公債費比率（分子）の構造'!M$50</f>
        <v>3</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113</v>
      </c>
      <c r="C45" s="182"/>
      <c r="D45" s="182"/>
      <c r="E45" s="182">
        <f>'実質公債費比率（分子）の構造'!L$49</f>
        <v>112</v>
      </c>
      <c r="F45" s="182"/>
      <c r="G45" s="182"/>
      <c r="H45" s="182">
        <f>'実質公債費比率（分子）の構造'!M$49</f>
        <v>96</v>
      </c>
      <c r="I45" s="182"/>
      <c r="J45" s="182"/>
      <c r="K45" s="182">
        <f>'実質公債費比率（分子）の構造'!N$49</f>
        <v>47</v>
      </c>
      <c r="L45" s="182"/>
      <c r="M45" s="182"/>
      <c r="N45" s="182">
        <f>'実質公債費比率（分子）の構造'!O$49</f>
        <v>21</v>
      </c>
      <c r="O45" s="182"/>
      <c r="P45" s="182"/>
    </row>
    <row r="46" spans="1:16" x14ac:dyDescent="0.15">
      <c r="A46" s="182" t="s">
        <v>67</v>
      </c>
      <c r="B46" s="182">
        <f>'実質公債費比率（分子）の構造'!K$48</f>
        <v>703</v>
      </c>
      <c r="C46" s="182"/>
      <c r="D46" s="182"/>
      <c r="E46" s="182">
        <f>'実質公債費比率（分子）の構造'!L$48</f>
        <v>647</v>
      </c>
      <c r="F46" s="182"/>
      <c r="G46" s="182"/>
      <c r="H46" s="182">
        <f>'実質公債費比率（分子）の構造'!M$48</f>
        <v>610</v>
      </c>
      <c r="I46" s="182"/>
      <c r="J46" s="182"/>
      <c r="K46" s="182">
        <f>'実質公債費比率（分子）の構造'!N$48</f>
        <v>583</v>
      </c>
      <c r="L46" s="182"/>
      <c r="M46" s="182"/>
      <c r="N46" s="182">
        <f>'実質公債費比率（分子）の構造'!O$48</f>
        <v>558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1562</v>
      </c>
      <c r="C49" s="182"/>
      <c r="D49" s="182"/>
      <c r="E49" s="182">
        <f>'実質公債費比率（分子）の構造'!L$45</f>
        <v>1653</v>
      </c>
      <c r="F49" s="182"/>
      <c r="G49" s="182"/>
      <c r="H49" s="182">
        <f>'実質公債費比率（分子）の構造'!M$45</f>
        <v>1562</v>
      </c>
      <c r="I49" s="182"/>
      <c r="J49" s="182"/>
      <c r="K49" s="182">
        <f>'実質公債費比率（分子）の構造'!N$45</f>
        <v>1537</v>
      </c>
      <c r="L49" s="182"/>
      <c r="M49" s="182"/>
      <c r="N49" s="182">
        <f>'実質公債費比率（分子）の構造'!O$45</f>
        <v>1545</v>
      </c>
      <c r="O49" s="182"/>
      <c r="P49" s="182"/>
    </row>
    <row r="50" spans="1:16" x14ac:dyDescent="0.15">
      <c r="A50" s="182" t="s">
        <v>71</v>
      </c>
      <c r="B50" s="182" t="e">
        <f>NA()</f>
        <v>#N/A</v>
      </c>
      <c r="C50" s="182">
        <f>IF(ISNUMBER('実質公債費比率（分子）の構造'!K$53),'実質公債費比率（分子）の構造'!K$53,NA())</f>
        <v>651</v>
      </c>
      <c r="D50" s="182" t="e">
        <f>NA()</f>
        <v>#N/A</v>
      </c>
      <c r="E50" s="182" t="e">
        <f>NA()</f>
        <v>#N/A</v>
      </c>
      <c r="F50" s="182">
        <f>IF(ISNUMBER('実質公債費比率（分子）の構造'!L$53),'実質公債費比率（分子）の構造'!L$53,NA())</f>
        <v>774</v>
      </c>
      <c r="G50" s="182" t="e">
        <f>NA()</f>
        <v>#N/A</v>
      </c>
      <c r="H50" s="182" t="e">
        <f>NA()</f>
        <v>#N/A</v>
      </c>
      <c r="I50" s="182">
        <f>IF(ISNUMBER('実質公債費比率（分子）の構造'!M$53),'実質公債費比率（分子）の構造'!M$53,NA())</f>
        <v>640</v>
      </c>
      <c r="J50" s="182" t="e">
        <f>NA()</f>
        <v>#N/A</v>
      </c>
      <c r="K50" s="182" t="e">
        <f>NA()</f>
        <v>#N/A</v>
      </c>
      <c r="L50" s="182">
        <f>IF(ISNUMBER('実質公債費比率（分子）の構造'!N$53),'実質公債費比率（分子）の構造'!N$53,NA())</f>
        <v>614</v>
      </c>
      <c r="M50" s="182" t="e">
        <f>NA()</f>
        <v>#N/A</v>
      </c>
      <c r="N50" s="182" t="e">
        <f>NA()</f>
        <v>#N/A</v>
      </c>
      <c r="O50" s="182">
        <f>IF(ISNUMBER('実質公債費比率（分子）の構造'!O$53),'実質公債費比率（分子）の構造'!O$53,NA())</f>
        <v>607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16599</v>
      </c>
      <c r="E56" s="181"/>
      <c r="F56" s="181"/>
      <c r="G56" s="181">
        <f>'将来負担比率（分子）の構造'!J$52</f>
        <v>16624</v>
      </c>
      <c r="H56" s="181"/>
      <c r="I56" s="181"/>
      <c r="J56" s="181">
        <f>'将来負担比率（分子）の構造'!K$52</f>
        <v>16649</v>
      </c>
      <c r="K56" s="181"/>
      <c r="L56" s="181"/>
      <c r="M56" s="181">
        <f>'将来負担比率（分子）の構造'!L$52</f>
        <v>16516</v>
      </c>
      <c r="N56" s="181"/>
      <c r="O56" s="181"/>
      <c r="P56" s="181">
        <f>'将来負担比率（分子）の構造'!M$52</f>
        <v>16697</v>
      </c>
    </row>
    <row r="57" spans="1:16" x14ac:dyDescent="0.15">
      <c r="A57" s="181" t="s">
        <v>42</v>
      </c>
      <c r="B57" s="181"/>
      <c r="C57" s="181"/>
      <c r="D57" s="181">
        <f>'将来負担比率（分子）の構造'!I$51</f>
        <v>2404</v>
      </c>
      <c r="E57" s="181"/>
      <c r="F57" s="181"/>
      <c r="G57" s="181">
        <f>'将来負担比率（分子）の構造'!J$51</f>
        <v>2465</v>
      </c>
      <c r="H57" s="181"/>
      <c r="I57" s="181"/>
      <c r="J57" s="181">
        <f>'将来負担比率（分子）の構造'!K$51</f>
        <v>2290</v>
      </c>
      <c r="K57" s="181"/>
      <c r="L57" s="181"/>
      <c r="M57" s="181">
        <f>'将来負担比率（分子）の構造'!L$51</f>
        <v>2166</v>
      </c>
      <c r="N57" s="181"/>
      <c r="O57" s="181"/>
      <c r="P57" s="181">
        <f>'将来負担比率（分子）の構造'!M$51</f>
        <v>1921</v>
      </c>
    </row>
    <row r="58" spans="1:16" x14ac:dyDescent="0.15">
      <c r="A58" s="181" t="s">
        <v>41</v>
      </c>
      <c r="B58" s="181"/>
      <c r="C58" s="181"/>
      <c r="D58" s="181">
        <f>'将来負担比率（分子）の構造'!I$50</f>
        <v>7826</v>
      </c>
      <c r="E58" s="181"/>
      <c r="F58" s="181"/>
      <c r="G58" s="181">
        <f>'将来負担比率（分子）の構造'!J$50</f>
        <v>7426</v>
      </c>
      <c r="H58" s="181"/>
      <c r="I58" s="181"/>
      <c r="J58" s="181">
        <f>'将来負担比率（分子）の構造'!K$50</f>
        <v>7498</v>
      </c>
      <c r="K58" s="181"/>
      <c r="L58" s="181"/>
      <c r="M58" s="181">
        <f>'将来負担比率（分子）の構造'!L$50</f>
        <v>7245</v>
      </c>
      <c r="N58" s="181"/>
      <c r="O58" s="181"/>
      <c r="P58" s="181">
        <f>'将来負担比率（分子）の構造'!M$50</f>
        <v>7758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309</v>
      </c>
      <c r="C61" s="181"/>
      <c r="D61" s="181"/>
      <c r="E61" s="181">
        <f>'将来負担比率（分子）の構造'!J$46</f>
        <v>310</v>
      </c>
      <c r="F61" s="181"/>
      <c r="G61" s="181"/>
      <c r="H61" s="181">
        <f>'将来負担比率（分子）の構造'!K$46</f>
        <v>310</v>
      </c>
      <c r="I61" s="181"/>
      <c r="J61" s="181"/>
      <c r="K61" s="181">
        <f>'将来負担比率（分子）の構造'!L$46</f>
        <v>245</v>
      </c>
      <c r="L61" s="181"/>
      <c r="M61" s="181"/>
      <c r="N61" s="181">
        <f>'将来負担比率（分子）の構造'!M$46</f>
        <v>286</v>
      </c>
      <c r="O61" s="181"/>
      <c r="P61" s="181"/>
    </row>
    <row r="62" spans="1:16" x14ac:dyDescent="0.15">
      <c r="A62" s="181" t="s">
        <v>35</v>
      </c>
      <c r="B62" s="181">
        <f>'将来負担比率（分子）の構造'!I$45</f>
        <v>2578</v>
      </c>
      <c r="C62" s="181"/>
      <c r="D62" s="181"/>
      <c r="E62" s="181">
        <f>'将来負担比率（分子）の構造'!J$45</f>
        <v>2563</v>
      </c>
      <c r="F62" s="181"/>
      <c r="G62" s="181"/>
      <c r="H62" s="181">
        <f>'将来負担比率（分子）の構造'!K$45</f>
        <v>2490</v>
      </c>
      <c r="I62" s="181"/>
      <c r="J62" s="181"/>
      <c r="K62" s="181">
        <f>'将来負担比率（分子）の構造'!L$45</f>
        <v>2484</v>
      </c>
      <c r="L62" s="181"/>
      <c r="M62" s="181"/>
      <c r="N62" s="181">
        <f>'将来負担比率（分子）の構造'!M$45</f>
        <v>2478</v>
      </c>
      <c r="O62" s="181"/>
      <c r="P62" s="181"/>
    </row>
    <row r="63" spans="1:16" x14ac:dyDescent="0.15">
      <c r="A63" s="181" t="s">
        <v>34</v>
      </c>
      <c r="B63" s="181">
        <f>'将来負担比率（分子）の構造'!I$44</f>
        <v>392</v>
      </c>
      <c r="C63" s="181"/>
      <c r="D63" s="181"/>
      <c r="E63" s="181">
        <f>'将来負担比率（分子）の構造'!J$44</f>
        <v>278</v>
      </c>
      <c r="F63" s="181"/>
      <c r="G63" s="181"/>
      <c r="H63" s="181">
        <f>'将来負担比率（分子）の構造'!K$44</f>
        <v>80</v>
      </c>
      <c r="I63" s="181"/>
      <c r="J63" s="181"/>
      <c r="K63" s="181">
        <f>'将来負担比率（分子）の構造'!L$44</f>
        <v>31</v>
      </c>
      <c r="L63" s="181"/>
      <c r="M63" s="181"/>
      <c r="N63" s="181">
        <f>'将来負担比率（分子）の構造'!M$44</f>
        <v>11</v>
      </c>
      <c r="O63" s="181"/>
      <c r="P63" s="181"/>
    </row>
    <row r="64" spans="1:16" x14ac:dyDescent="0.15">
      <c r="A64" s="181" t="s">
        <v>33</v>
      </c>
      <c r="B64" s="181">
        <f>'将来負担比率（分子）の構造'!I$43</f>
        <v>8671</v>
      </c>
      <c r="C64" s="181"/>
      <c r="D64" s="181"/>
      <c r="E64" s="181">
        <f>'将来負担比率（分子）の構造'!J$43</f>
        <v>7628</v>
      </c>
      <c r="F64" s="181"/>
      <c r="G64" s="181"/>
      <c r="H64" s="181">
        <f>'将来負担比率（分子）の構造'!K$43</f>
        <v>6442</v>
      </c>
      <c r="I64" s="181"/>
      <c r="J64" s="181"/>
      <c r="K64" s="181">
        <f>'将来負担比率（分子）の構造'!L$43</f>
        <v>6039</v>
      </c>
      <c r="L64" s="181"/>
      <c r="M64" s="181"/>
      <c r="N64" s="181">
        <f>'将来負担比率（分子）の構造'!M$43</f>
        <v>5703</v>
      </c>
      <c r="O64" s="181"/>
      <c r="P64" s="181"/>
    </row>
    <row r="65" spans="1:16" x14ac:dyDescent="0.15">
      <c r="A65" s="181" t="s">
        <v>32</v>
      </c>
      <c r="B65" s="181">
        <f>'将来負担比率（分子）の構造'!I$42</f>
        <v>3</v>
      </c>
      <c r="C65" s="181"/>
      <c r="D65" s="181"/>
      <c r="E65" s="181">
        <f>'将来負担比率（分子）の構造'!J$42</f>
        <v>3</v>
      </c>
      <c r="F65" s="181"/>
      <c r="G65" s="181"/>
      <c r="H65" s="181">
        <f>'将来負担比率（分子）の構造'!K$42</f>
        <v>5</v>
      </c>
      <c r="I65" s="181"/>
      <c r="J65" s="181"/>
      <c r="K65" s="181">
        <f>'将来負担比率（分子）の構造'!L$42</f>
        <v>35</v>
      </c>
      <c r="L65" s="181"/>
      <c r="M65" s="181"/>
      <c r="N65" s="181">
        <f>'将来負担比率（分子）の構造'!M$42</f>
        <v>31</v>
      </c>
      <c r="O65" s="181"/>
      <c r="P65" s="181"/>
    </row>
    <row r="66" spans="1:16" x14ac:dyDescent="0.15">
      <c r="A66" s="181" t="s">
        <v>31</v>
      </c>
      <c r="B66" s="181">
        <f>'将来負担比率（分子）の構造'!I$41</f>
        <v>17490</v>
      </c>
      <c r="C66" s="181"/>
      <c r="D66" s="181"/>
      <c r="E66" s="181">
        <f>'将来負担比率（分子）の構造'!J$41</f>
        <v>18984</v>
      </c>
      <c r="F66" s="181"/>
      <c r="G66" s="181"/>
      <c r="H66" s="181">
        <f>'将来負担比率（分子）の構造'!K$41</f>
        <v>19107</v>
      </c>
      <c r="I66" s="181"/>
      <c r="J66" s="181"/>
      <c r="K66" s="181">
        <f>'将来負担比率（分子）の構造'!L$41</f>
        <v>19075</v>
      </c>
      <c r="L66" s="181"/>
      <c r="M66" s="181"/>
      <c r="N66" s="181">
        <f>'将来負担比率（分子）の構造'!M$41</f>
        <v>19940</v>
      </c>
      <c r="O66" s="181"/>
      <c r="P66" s="181"/>
    </row>
    <row r="67" spans="1:16" x14ac:dyDescent="0.15">
      <c r="A67" s="181" t="s">
        <v>75</v>
      </c>
      <c r="B67" s="181" t="e">
        <f>NA()</f>
        <v>#N/A</v>
      </c>
      <c r="C67" s="181">
        <f>IF(ISNUMBER('将来負担比率（分子）の構造'!I$53), IF('将来負担比率（分子）の構造'!I$53 &lt; 0, 0, '将来負担比率（分子）の構造'!I$53), NA())</f>
        <v>2615</v>
      </c>
      <c r="D67" s="181" t="e">
        <f>NA()</f>
        <v>#N/A</v>
      </c>
      <c r="E67" s="181" t="e">
        <f>NA()</f>
        <v>#N/A</v>
      </c>
      <c r="F67" s="181">
        <f>IF(ISNUMBER('将来負担比率（分子）の構造'!J$53), IF('将来負担比率（分子）の構造'!J$53 &lt; 0, 0, '将来負担比率（分子）の構造'!J$53), NA())</f>
        <v>3249</v>
      </c>
      <c r="G67" s="181" t="e">
        <f>NA()</f>
        <v>#N/A</v>
      </c>
      <c r="H67" s="181" t="e">
        <f>NA()</f>
        <v>#N/A</v>
      </c>
      <c r="I67" s="181">
        <f>IF(ISNUMBER('将来負担比率（分子）の構造'!K$53), IF('将来負担比率（分子）の構造'!K$53 &lt; 0, 0, '将来負担比率（分子）の構造'!K$53), NA())</f>
        <v>1997</v>
      </c>
      <c r="J67" s="181" t="e">
        <f>NA()</f>
        <v>#N/A</v>
      </c>
      <c r="K67" s="181" t="e">
        <f>NA()</f>
        <v>#N/A</v>
      </c>
      <c r="L67" s="181">
        <f>IF(ISNUMBER('将来負担比率（分子）の構造'!L$53), IF('将来負担比率（分子）の構造'!L$53 &lt; 0, 0, '将来負担比率（分子）の構造'!L$53), NA())</f>
        <v>1982</v>
      </c>
      <c r="M67" s="181" t="e">
        <f>NA()</f>
        <v>#N/A</v>
      </c>
      <c r="N67" s="181" t="e">
        <f>NA()</f>
        <v>#N/A</v>
      </c>
      <c r="O67" s="181">
        <f>IF(ISNUMBER('将来負担比率（分子）の構造'!M$53), IF('将来負担比率（分子）の構造'!M$53 &lt; 0, 0, '将来負担比率（分子）の構造'!M$53), NA())</f>
        <v>2072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2454</v>
      </c>
      <c r="C72" s="185">
        <f>基金残高に係る経年分析!G55</f>
        <v>2295</v>
      </c>
      <c r="D72" s="185">
        <f>基金残高に係る経年分析!H55</f>
        <v>2776</v>
      </c>
    </row>
    <row r="73" spans="1:16" x14ac:dyDescent="0.15">
      <c r="A73" s="184" t="s">
        <v>78</v>
      </c>
      <c r="B73" s="185">
        <f>基金残高に係る経年分析!F56</f>
        <v>1424</v>
      </c>
      <c r="C73" s="185">
        <f>基金残高に係る経年分析!G56</f>
        <v>1341</v>
      </c>
      <c r="D73" s="185">
        <f>基金残高に係る経年分析!H56</f>
        <v>1318</v>
      </c>
    </row>
    <row r="74" spans="1:16" x14ac:dyDescent="0.15">
      <c r="A74" s="184" t="s">
        <v>79</v>
      </c>
      <c r="B74" s="185">
        <f>基金残高に係る経年分析!F57</f>
        <v>2822</v>
      </c>
      <c r="C74" s="185">
        <f>基金残高に係る経年分析!G57</f>
        <v>2692</v>
      </c>
      <c r="D74" s="185">
        <f>基金残高に係る経年分析!H57</f>
        <v>2685</v>
      </c>
    </row>
  </sheetData>
  <sheetProtection algorithmName="SHA-512" hashValue="DHhkNx+X2NWN59JM5NtDuo8rUQlP2iO3ewD6e8JdhgMsi4sjXsnV7dV8JDk9Nl9Goe50QQvNw83x0+wvJYOH5A==" saltValue="VcuRSkAIBEBlt6afxJLaI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5480169</v>
      </c>
      <c r="S5" s="675"/>
      <c r="T5" s="675"/>
      <c r="U5" s="675"/>
      <c r="V5" s="675"/>
      <c r="W5" s="675"/>
      <c r="X5" s="675"/>
      <c r="Y5" s="676"/>
      <c r="Z5" s="677">
        <v>21.4</v>
      </c>
      <c r="AA5" s="677"/>
      <c r="AB5" s="677"/>
      <c r="AC5" s="677"/>
      <c r="AD5" s="678">
        <v>5205776</v>
      </c>
      <c r="AE5" s="678"/>
      <c r="AF5" s="678"/>
      <c r="AG5" s="678"/>
      <c r="AH5" s="678"/>
      <c r="AI5" s="678"/>
      <c r="AJ5" s="678"/>
      <c r="AK5" s="678"/>
      <c r="AL5" s="679">
        <v>51.2</v>
      </c>
      <c r="AM5" s="680"/>
      <c r="AN5" s="680"/>
      <c r="AO5" s="681"/>
      <c r="AP5" s="671" t="s">
        <v>225</v>
      </c>
      <c r="AQ5" s="672"/>
      <c r="AR5" s="672"/>
      <c r="AS5" s="672"/>
      <c r="AT5" s="672"/>
      <c r="AU5" s="672"/>
      <c r="AV5" s="672"/>
      <c r="AW5" s="672"/>
      <c r="AX5" s="672"/>
      <c r="AY5" s="672"/>
      <c r="AZ5" s="672"/>
      <c r="BA5" s="672"/>
      <c r="BB5" s="672"/>
      <c r="BC5" s="672"/>
      <c r="BD5" s="672"/>
      <c r="BE5" s="672"/>
      <c r="BF5" s="673"/>
      <c r="BG5" s="685">
        <v>5182431</v>
      </c>
      <c r="BH5" s="686"/>
      <c r="BI5" s="686"/>
      <c r="BJ5" s="686"/>
      <c r="BK5" s="686"/>
      <c r="BL5" s="686"/>
      <c r="BM5" s="686"/>
      <c r="BN5" s="687"/>
      <c r="BO5" s="688">
        <v>94.6</v>
      </c>
      <c r="BP5" s="688"/>
      <c r="BQ5" s="688"/>
      <c r="BR5" s="688"/>
      <c r="BS5" s="689">
        <v>51297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229648</v>
      </c>
      <c r="S6" s="686"/>
      <c r="T6" s="686"/>
      <c r="U6" s="686"/>
      <c r="V6" s="686"/>
      <c r="W6" s="686"/>
      <c r="X6" s="686"/>
      <c r="Y6" s="687"/>
      <c r="Z6" s="688">
        <v>0.9</v>
      </c>
      <c r="AA6" s="688"/>
      <c r="AB6" s="688"/>
      <c r="AC6" s="688"/>
      <c r="AD6" s="689">
        <v>229648</v>
      </c>
      <c r="AE6" s="689"/>
      <c r="AF6" s="689"/>
      <c r="AG6" s="689"/>
      <c r="AH6" s="689"/>
      <c r="AI6" s="689"/>
      <c r="AJ6" s="689"/>
      <c r="AK6" s="689"/>
      <c r="AL6" s="690">
        <v>2.2999999999999998</v>
      </c>
      <c r="AM6" s="691"/>
      <c r="AN6" s="691"/>
      <c r="AO6" s="692"/>
      <c r="AP6" s="682" t="s">
        <v>230</v>
      </c>
      <c r="AQ6" s="683"/>
      <c r="AR6" s="683"/>
      <c r="AS6" s="683"/>
      <c r="AT6" s="683"/>
      <c r="AU6" s="683"/>
      <c r="AV6" s="683"/>
      <c r="AW6" s="683"/>
      <c r="AX6" s="683"/>
      <c r="AY6" s="683"/>
      <c r="AZ6" s="683"/>
      <c r="BA6" s="683"/>
      <c r="BB6" s="683"/>
      <c r="BC6" s="683"/>
      <c r="BD6" s="683"/>
      <c r="BE6" s="683"/>
      <c r="BF6" s="684"/>
      <c r="BG6" s="685">
        <v>5182431</v>
      </c>
      <c r="BH6" s="686"/>
      <c r="BI6" s="686"/>
      <c r="BJ6" s="686"/>
      <c r="BK6" s="686"/>
      <c r="BL6" s="686"/>
      <c r="BM6" s="686"/>
      <c r="BN6" s="687"/>
      <c r="BO6" s="688">
        <v>94.6</v>
      </c>
      <c r="BP6" s="688"/>
      <c r="BQ6" s="688"/>
      <c r="BR6" s="688"/>
      <c r="BS6" s="689">
        <v>51297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178192</v>
      </c>
      <c r="CS6" s="686"/>
      <c r="CT6" s="686"/>
      <c r="CU6" s="686"/>
      <c r="CV6" s="686"/>
      <c r="CW6" s="686"/>
      <c r="CX6" s="686"/>
      <c r="CY6" s="687"/>
      <c r="CZ6" s="679">
        <v>0.7</v>
      </c>
      <c r="DA6" s="680"/>
      <c r="DB6" s="680"/>
      <c r="DC6" s="699"/>
      <c r="DD6" s="694" t="s">
        <v>172</v>
      </c>
      <c r="DE6" s="686"/>
      <c r="DF6" s="686"/>
      <c r="DG6" s="686"/>
      <c r="DH6" s="686"/>
      <c r="DI6" s="686"/>
      <c r="DJ6" s="686"/>
      <c r="DK6" s="686"/>
      <c r="DL6" s="686"/>
      <c r="DM6" s="686"/>
      <c r="DN6" s="686"/>
      <c r="DO6" s="686"/>
      <c r="DP6" s="687"/>
      <c r="DQ6" s="694">
        <v>178173</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4069</v>
      </c>
      <c r="S7" s="686"/>
      <c r="T7" s="686"/>
      <c r="U7" s="686"/>
      <c r="V7" s="686"/>
      <c r="W7" s="686"/>
      <c r="X7" s="686"/>
      <c r="Y7" s="687"/>
      <c r="Z7" s="688">
        <v>0</v>
      </c>
      <c r="AA7" s="688"/>
      <c r="AB7" s="688"/>
      <c r="AC7" s="688"/>
      <c r="AD7" s="689">
        <v>4069</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2413441</v>
      </c>
      <c r="BH7" s="686"/>
      <c r="BI7" s="686"/>
      <c r="BJ7" s="686"/>
      <c r="BK7" s="686"/>
      <c r="BL7" s="686"/>
      <c r="BM7" s="686"/>
      <c r="BN7" s="687"/>
      <c r="BO7" s="688">
        <v>44</v>
      </c>
      <c r="BP7" s="688"/>
      <c r="BQ7" s="688"/>
      <c r="BR7" s="688"/>
      <c r="BS7" s="689">
        <v>51297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6597188</v>
      </c>
      <c r="CS7" s="686"/>
      <c r="CT7" s="686"/>
      <c r="CU7" s="686"/>
      <c r="CV7" s="686"/>
      <c r="CW7" s="686"/>
      <c r="CX7" s="686"/>
      <c r="CY7" s="687"/>
      <c r="CZ7" s="688">
        <v>26.7</v>
      </c>
      <c r="DA7" s="688"/>
      <c r="DB7" s="688"/>
      <c r="DC7" s="688"/>
      <c r="DD7" s="694">
        <v>20156</v>
      </c>
      <c r="DE7" s="686"/>
      <c r="DF7" s="686"/>
      <c r="DG7" s="686"/>
      <c r="DH7" s="686"/>
      <c r="DI7" s="686"/>
      <c r="DJ7" s="686"/>
      <c r="DK7" s="686"/>
      <c r="DL7" s="686"/>
      <c r="DM7" s="686"/>
      <c r="DN7" s="686"/>
      <c r="DO7" s="686"/>
      <c r="DP7" s="687"/>
      <c r="DQ7" s="694">
        <v>1923537</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17936</v>
      </c>
      <c r="S8" s="686"/>
      <c r="T8" s="686"/>
      <c r="U8" s="686"/>
      <c r="V8" s="686"/>
      <c r="W8" s="686"/>
      <c r="X8" s="686"/>
      <c r="Y8" s="687"/>
      <c r="Z8" s="688">
        <v>0.1</v>
      </c>
      <c r="AA8" s="688"/>
      <c r="AB8" s="688"/>
      <c r="AC8" s="688"/>
      <c r="AD8" s="689">
        <v>17936</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91084</v>
      </c>
      <c r="BH8" s="686"/>
      <c r="BI8" s="686"/>
      <c r="BJ8" s="686"/>
      <c r="BK8" s="686"/>
      <c r="BL8" s="686"/>
      <c r="BM8" s="686"/>
      <c r="BN8" s="687"/>
      <c r="BO8" s="688">
        <v>1.7</v>
      </c>
      <c r="BP8" s="688"/>
      <c r="BQ8" s="688"/>
      <c r="BR8" s="688"/>
      <c r="BS8" s="694" t="s">
        <v>172</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6003940</v>
      </c>
      <c r="CS8" s="686"/>
      <c r="CT8" s="686"/>
      <c r="CU8" s="686"/>
      <c r="CV8" s="686"/>
      <c r="CW8" s="686"/>
      <c r="CX8" s="686"/>
      <c r="CY8" s="687"/>
      <c r="CZ8" s="688">
        <v>24.3</v>
      </c>
      <c r="DA8" s="688"/>
      <c r="DB8" s="688"/>
      <c r="DC8" s="688"/>
      <c r="DD8" s="694">
        <v>124269</v>
      </c>
      <c r="DE8" s="686"/>
      <c r="DF8" s="686"/>
      <c r="DG8" s="686"/>
      <c r="DH8" s="686"/>
      <c r="DI8" s="686"/>
      <c r="DJ8" s="686"/>
      <c r="DK8" s="686"/>
      <c r="DL8" s="686"/>
      <c r="DM8" s="686"/>
      <c r="DN8" s="686"/>
      <c r="DO8" s="686"/>
      <c r="DP8" s="687"/>
      <c r="DQ8" s="694">
        <v>3067266</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20697</v>
      </c>
      <c r="S9" s="686"/>
      <c r="T9" s="686"/>
      <c r="U9" s="686"/>
      <c r="V9" s="686"/>
      <c r="W9" s="686"/>
      <c r="X9" s="686"/>
      <c r="Y9" s="687"/>
      <c r="Z9" s="688">
        <v>0.1</v>
      </c>
      <c r="AA9" s="688"/>
      <c r="AB9" s="688"/>
      <c r="AC9" s="688"/>
      <c r="AD9" s="689">
        <v>20697</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1754335</v>
      </c>
      <c r="BH9" s="686"/>
      <c r="BI9" s="686"/>
      <c r="BJ9" s="686"/>
      <c r="BK9" s="686"/>
      <c r="BL9" s="686"/>
      <c r="BM9" s="686"/>
      <c r="BN9" s="687"/>
      <c r="BO9" s="688">
        <v>32</v>
      </c>
      <c r="BP9" s="688"/>
      <c r="BQ9" s="688"/>
      <c r="BR9" s="688"/>
      <c r="BS9" s="694" t="s">
        <v>172</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1361565</v>
      </c>
      <c r="CS9" s="686"/>
      <c r="CT9" s="686"/>
      <c r="CU9" s="686"/>
      <c r="CV9" s="686"/>
      <c r="CW9" s="686"/>
      <c r="CX9" s="686"/>
      <c r="CY9" s="687"/>
      <c r="CZ9" s="688">
        <v>5.5</v>
      </c>
      <c r="DA9" s="688"/>
      <c r="DB9" s="688"/>
      <c r="DC9" s="688"/>
      <c r="DD9" s="694">
        <v>22897</v>
      </c>
      <c r="DE9" s="686"/>
      <c r="DF9" s="686"/>
      <c r="DG9" s="686"/>
      <c r="DH9" s="686"/>
      <c r="DI9" s="686"/>
      <c r="DJ9" s="686"/>
      <c r="DK9" s="686"/>
      <c r="DL9" s="686"/>
      <c r="DM9" s="686"/>
      <c r="DN9" s="686"/>
      <c r="DO9" s="686"/>
      <c r="DP9" s="687"/>
      <c r="DQ9" s="694">
        <v>1171637</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172</v>
      </c>
      <c r="S10" s="686"/>
      <c r="T10" s="686"/>
      <c r="U10" s="686"/>
      <c r="V10" s="686"/>
      <c r="W10" s="686"/>
      <c r="X10" s="686"/>
      <c r="Y10" s="687"/>
      <c r="Z10" s="688" t="s">
        <v>172</v>
      </c>
      <c r="AA10" s="688"/>
      <c r="AB10" s="688"/>
      <c r="AC10" s="688"/>
      <c r="AD10" s="689" t="s">
        <v>172</v>
      </c>
      <c r="AE10" s="689"/>
      <c r="AF10" s="689"/>
      <c r="AG10" s="689"/>
      <c r="AH10" s="689"/>
      <c r="AI10" s="689"/>
      <c r="AJ10" s="689"/>
      <c r="AK10" s="689"/>
      <c r="AL10" s="690" t="s">
        <v>172</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119920</v>
      </c>
      <c r="BH10" s="686"/>
      <c r="BI10" s="686"/>
      <c r="BJ10" s="686"/>
      <c r="BK10" s="686"/>
      <c r="BL10" s="686"/>
      <c r="BM10" s="686"/>
      <c r="BN10" s="687"/>
      <c r="BO10" s="688">
        <v>2.2000000000000002</v>
      </c>
      <c r="BP10" s="688"/>
      <c r="BQ10" s="688"/>
      <c r="BR10" s="688"/>
      <c r="BS10" s="694" t="s">
        <v>172</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86163</v>
      </c>
      <c r="CS10" s="686"/>
      <c r="CT10" s="686"/>
      <c r="CU10" s="686"/>
      <c r="CV10" s="686"/>
      <c r="CW10" s="686"/>
      <c r="CX10" s="686"/>
      <c r="CY10" s="687"/>
      <c r="CZ10" s="688">
        <v>0.3</v>
      </c>
      <c r="DA10" s="688"/>
      <c r="DB10" s="688"/>
      <c r="DC10" s="688"/>
      <c r="DD10" s="694" t="s">
        <v>172</v>
      </c>
      <c r="DE10" s="686"/>
      <c r="DF10" s="686"/>
      <c r="DG10" s="686"/>
      <c r="DH10" s="686"/>
      <c r="DI10" s="686"/>
      <c r="DJ10" s="686"/>
      <c r="DK10" s="686"/>
      <c r="DL10" s="686"/>
      <c r="DM10" s="686"/>
      <c r="DN10" s="686"/>
      <c r="DO10" s="686"/>
      <c r="DP10" s="687"/>
      <c r="DQ10" s="694">
        <v>16042</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963998</v>
      </c>
      <c r="S11" s="686"/>
      <c r="T11" s="686"/>
      <c r="U11" s="686"/>
      <c r="V11" s="686"/>
      <c r="W11" s="686"/>
      <c r="X11" s="686"/>
      <c r="Y11" s="687"/>
      <c r="Z11" s="690">
        <v>3.8</v>
      </c>
      <c r="AA11" s="691"/>
      <c r="AB11" s="691"/>
      <c r="AC11" s="703"/>
      <c r="AD11" s="694">
        <v>963998</v>
      </c>
      <c r="AE11" s="686"/>
      <c r="AF11" s="686"/>
      <c r="AG11" s="686"/>
      <c r="AH11" s="686"/>
      <c r="AI11" s="686"/>
      <c r="AJ11" s="686"/>
      <c r="AK11" s="687"/>
      <c r="AL11" s="690">
        <v>9.5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448102</v>
      </c>
      <c r="BH11" s="686"/>
      <c r="BI11" s="686"/>
      <c r="BJ11" s="686"/>
      <c r="BK11" s="686"/>
      <c r="BL11" s="686"/>
      <c r="BM11" s="686"/>
      <c r="BN11" s="687"/>
      <c r="BO11" s="688">
        <v>8.1999999999999993</v>
      </c>
      <c r="BP11" s="688"/>
      <c r="BQ11" s="688"/>
      <c r="BR11" s="688"/>
      <c r="BS11" s="694">
        <v>51297</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657011</v>
      </c>
      <c r="CS11" s="686"/>
      <c r="CT11" s="686"/>
      <c r="CU11" s="686"/>
      <c r="CV11" s="686"/>
      <c r="CW11" s="686"/>
      <c r="CX11" s="686"/>
      <c r="CY11" s="687"/>
      <c r="CZ11" s="688">
        <v>2.7</v>
      </c>
      <c r="DA11" s="688"/>
      <c r="DB11" s="688"/>
      <c r="DC11" s="688"/>
      <c r="DD11" s="694">
        <v>64075</v>
      </c>
      <c r="DE11" s="686"/>
      <c r="DF11" s="686"/>
      <c r="DG11" s="686"/>
      <c r="DH11" s="686"/>
      <c r="DI11" s="686"/>
      <c r="DJ11" s="686"/>
      <c r="DK11" s="686"/>
      <c r="DL11" s="686"/>
      <c r="DM11" s="686"/>
      <c r="DN11" s="686"/>
      <c r="DO11" s="686"/>
      <c r="DP11" s="687"/>
      <c r="DQ11" s="694">
        <v>499761</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7429</v>
      </c>
      <c r="S12" s="686"/>
      <c r="T12" s="686"/>
      <c r="U12" s="686"/>
      <c r="V12" s="686"/>
      <c r="W12" s="686"/>
      <c r="X12" s="686"/>
      <c r="Y12" s="687"/>
      <c r="Z12" s="688">
        <v>0</v>
      </c>
      <c r="AA12" s="688"/>
      <c r="AB12" s="688"/>
      <c r="AC12" s="688"/>
      <c r="AD12" s="689">
        <v>7429</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2312681</v>
      </c>
      <c r="BH12" s="686"/>
      <c r="BI12" s="686"/>
      <c r="BJ12" s="686"/>
      <c r="BK12" s="686"/>
      <c r="BL12" s="686"/>
      <c r="BM12" s="686"/>
      <c r="BN12" s="687"/>
      <c r="BO12" s="688">
        <v>42.2</v>
      </c>
      <c r="BP12" s="688"/>
      <c r="BQ12" s="688"/>
      <c r="BR12" s="688"/>
      <c r="BS12" s="694" t="s">
        <v>172</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1527559</v>
      </c>
      <c r="CS12" s="686"/>
      <c r="CT12" s="686"/>
      <c r="CU12" s="686"/>
      <c r="CV12" s="686"/>
      <c r="CW12" s="686"/>
      <c r="CX12" s="686"/>
      <c r="CY12" s="687"/>
      <c r="CZ12" s="688">
        <v>6.2</v>
      </c>
      <c r="DA12" s="688"/>
      <c r="DB12" s="688"/>
      <c r="DC12" s="688"/>
      <c r="DD12" s="694">
        <v>156092</v>
      </c>
      <c r="DE12" s="686"/>
      <c r="DF12" s="686"/>
      <c r="DG12" s="686"/>
      <c r="DH12" s="686"/>
      <c r="DI12" s="686"/>
      <c r="DJ12" s="686"/>
      <c r="DK12" s="686"/>
      <c r="DL12" s="686"/>
      <c r="DM12" s="686"/>
      <c r="DN12" s="686"/>
      <c r="DO12" s="686"/>
      <c r="DP12" s="687"/>
      <c r="DQ12" s="694">
        <v>727566</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172</v>
      </c>
      <c r="S13" s="686"/>
      <c r="T13" s="686"/>
      <c r="U13" s="686"/>
      <c r="V13" s="686"/>
      <c r="W13" s="686"/>
      <c r="X13" s="686"/>
      <c r="Y13" s="687"/>
      <c r="Z13" s="688" t="s">
        <v>172</v>
      </c>
      <c r="AA13" s="688"/>
      <c r="AB13" s="688"/>
      <c r="AC13" s="688"/>
      <c r="AD13" s="689" t="s">
        <v>172</v>
      </c>
      <c r="AE13" s="689"/>
      <c r="AF13" s="689"/>
      <c r="AG13" s="689"/>
      <c r="AH13" s="689"/>
      <c r="AI13" s="689"/>
      <c r="AJ13" s="689"/>
      <c r="AK13" s="689"/>
      <c r="AL13" s="690" t="s">
        <v>172</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2295388</v>
      </c>
      <c r="BH13" s="686"/>
      <c r="BI13" s="686"/>
      <c r="BJ13" s="686"/>
      <c r="BK13" s="686"/>
      <c r="BL13" s="686"/>
      <c r="BM13" s="686"/>
      <c r="BN13" s="687"/>
      <c r="BO13" s="688">
        <v>41.9</v>
      </c>
      <c r="BP13" s="688"/>
      <c r="BQ13" s="688"/>
      <c r="BR13" s="688"/>
      <c r="BS13" s="694" t="s">
        <v>172</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2804934</v>
      </c>
      <c r="CS13" s="686"/>
      <c r="CT13" s="686"/>
      <c r="CU13" s="686"/>
      <c r="CV13" s="686"/>
      <c r="CW13" s="686"/>
      <c r="CX13" s="686"/>
      <c r="CY13" s="687"/>
      <c r="CZ13" s="688">
        <v>11.4</v>
      </c>
      <c r="DA13" s="688"/>
      <c r="DB13" s="688"/>
      <c r="DC13" s="688"/>
      <c r="DD13" s="694">
        <v>1793593</v>
      </c>
      <c r="DE13" s="686"/>
      <c r="DF13" s="686"/>
      <c r="DG13" s="686"/>
      <c r="DH13" s="686"/>
      <c r="DI13" s="686"/>
      <c r="DJ13" s="686"/>
      <c r="DK13" s="686"/>
      <c r="DL13" s="686"/>
      <c r="DM13" s="686"/>
      <c r="DN13" s="686"/>
      <c r="DO13" s="686"/>
      <c r="DP13" s="687"/>
      <c r="DQ13" s="694">
        <v>1372064</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172</v>
      </c>
      <c r="S14" s="686"/>
      <c r="T14" s="686"/>
      <c r="U14" s="686"/>
      <c r="V14" s="686"/>
      <c r="W14" s="686"/>
      <c r="X14" s="686"/>
      <c r="Y14" s="687"/>
      <c r="Z14" s="688" t="s">
        <v>172</v>
      </c>
      <c r="AA14" s="688"/>
      <c r="AB14" s="688"/>
      <c r="AC14" s="688"/>
      <c r="AD14" s="689" t="s">
        <v>172</v>
      </c>
      <c r="AE14" s="689"/>
      <c r="AF14" s="689"/>
      <c r="AG14" s="689"/>
      <c r="AH14" s="689"/>
      <c r="AI14" s="689"/>
      <c r="AJ14" s="689"/>
      <c r="AK14" s="689"/>
      <c r="AL14" s="690" t="s">
        <v>172</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173308</v>
      </c>
      <c r="BH14" s="686"/>
      <c r="BI14" s="686"/>
      <c r="BJ14" s="686"/>
      <c r="BK14" s="686"/>
      <c r="BL14" s="686"/>
      <c r="BM14" s="686"/>
      <c r="BN14" s="687"/>
      <c r="BO14" s="688">
        <v>3.2</v>
      </c>
      <c r="BP14" s="688"/>
      <c r="BQ14" s="688"/>
      <c r="BR14" s="688"/>
      <c r="BS14" s="694" t="s">
        <v>172</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1224895</v>
      </c>
      <c r="CS14" s="686"/>
      <c r="CT14" s="686"/>
      <c r="CU14" s="686"/>
      <c r="CV14" s="686"/>
      <c r="CW14" s="686"/>
      <c r="CX14" s="686"/>
      <c r="CY14" s="687"/>
      <c r="CZ14" s="688">
        <v>5</v>
      </c>
      <c r="DA14" s="688"/>
      <c r="DB14" s="688"/>
      <c r="DC14" s="688"/>
      <c r="DD14" s="694">
        <v>735355</v>
      </c>
      <c r="DE14" s="686"/>
      <c r="DF14" s="686"/>
      <c r="DG14" s="686"/>
      <c r="DH14" s="686"/>
      <c r="DI14" s="686"/>
      <c r="DJ14" s="686"/>
      <c r="DK14" s="686"/>
      <c r="DL14" s="686"/>
      <c r="DM14" s="686"/>
      <c r="DN14" s="686"/>
      <c r="DO14" s="686"/>
      <c r="DP14" s="687"/>
      <c r="DQ14" s="694">
        <v>539215</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172</v>
      </c>
      <c r="S15" s="686"/>
      <c r="T15" s="686"/>
      <c r="U15" s="686"/>
      <c r="V15" s="686"/>
      <c r="W15" s="686"/>
      <c r="X15" s="686"/>
      <c r="Y15" s="687"/>
      <c r="Z15" s="688" t="s">
        <v>172</v>
      </c>
      <c r="AA15" s="688"/>
      <c r="AB15" s="688"/>
      <c r="AC15" s="688"/>
      <c r="AD15" s="689" t="s">
        <v>172</v>
      </c>
      <c r="AE15" s="689"/>
      <c r="AF15" s="689"/>
      <c r="AG15" s="689"/>
      <c r="AH15" s="689"/>
      <c r="AI15" s="689"/>
      <c r="AJ15" s="689"/>
      <c r="AK15" s="689"/>
      <c r="AL15" s="690" t="s">
        <v>172</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283001</v>
      </c>
      <c r="BH15" s="686"/>
      <c r="BI15" s="686"/>
      <c r="BJ15" s="686"/>
      <c r="BK15" s="686"/>
      <c r="BL15" s="686"/>
      <c r="BM15" s="686"/>
      <c r="BN15" s="687"/>
      <c r="BO15" s="688">
        <v>5.2</v>
      </c>
      <c r="BP15" s="688"/>
      <c r="BQ15" s="688"/>
      <c r="BR15" s="688"/>
      <c r="BS15" s="694" t="s">
        <v>172</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2131806</v>
      </c>
      <c r="CS15" s="686"/>
      <c r="CT15" s="686"/>
      <c r="CU15" s="686"/>
      <c r="CV15" s="686"/>
      <c r="CW15" s="686"/>
      <c r="CX15" s="686"/>
      <c r="CY15" s="687"/>
      <c r="CZ15" s="688">
        <v>8.6</v>
      </c>
      <c r="DA15" s="688"/>
      <c r="DB15" s="688"/>
      <c r="DC15" s="688"/>
      <c r="DD15" s="694">
        <v>796619</v>
      </c>
      <c r="DE15" s="686"/>
      <c r="DF15" s="686"/>
      <c r="DG15" s="686"/>
      <c r="DH15" s="686"/>
      <c r="DI15" s="686"/>
      <c r="DJ15" s="686"/>
      <c r="DK15" s="686"/>
      <c r="DL15" s="686"/>
      <c r="DM15" s="686"/>
      <c r="DN15" s="686"/>
      <c r="DO15" s="686"/>
      <c r="DP15" s="687"/>
      <c r="DQ15" s="694">
        <v>1229595</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15137</v>
      </c>
      <c r="S16" s="686"/>
      <c r="T16" s="686"/>
      <c r="U16" s="686"/>
      <c r="V16" s="686"/>
      <c r="W16" s="686"/>
      <c r="X16" s="686"/>
      <c r="Y16" s="687"/>
      <c r="Z16" s="688">
        <v>0.1</v>
      </c>
      <c r="AA16" s="688"/>
      <c r="AB16" s="688"/>
      <c r="AC16" s="688"/>
      <c r="AD16" s="689">
        <v>15137</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172</v>
      </c>
      <c r="BH16" s="686"/>
      <c r="BI16" s="686"/>
      <c r="BJ16" s="686"/>
      <c r="BK16" s="686"/>
      <c r="BL16" s="686"/>
      <c r="BM16" s="686"/>
      <c r="BN16" s="687"/>
      <c r="BO16" s="688" t="s">
        <v>172</v>
      </c>
      <c r="BP16" s="688"/>
      <c r="BQ16" s="688"/>
      <c r="BR16" s="688"/>
      <c r="BS16" s="694" t="s">
        <v>172</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506321</v>
      </c>
      <c r="CS16" s="686"/>
      <c r="CT16" s="686"/>
      <c r="CU16" s="686"/>
      <c r="CV16" s="686"/>
      <c r="CW16" s="686"/>
      <c r="CX16" s="686"/>
      <c r="CY16" s="687"/>
      <c r="CZ16" s="688">
        <v>2.1</v>
      </c>
      <c r="DA16" s="688"/>
      <c r="DB16" s="688"/>
      <c r="DC16" s="688"/>
      <c r="DD16" s="694" t="s">
        <v>172</v>
      </c>
      <c r="DE16" s="686"/>
      <c r="DF16" s="686"/>
      <c r="DG16" s="686"/>
      <c r="DH16" s="686"/>
      <c r="DI16" s="686"/>
      <c r="DJ16" s="686"/>
      <c r="DK16" s="686"/>
      <c r="DL16" s="686"/>
      <c r="DM16" s="686"/>
      <c r="DN16" s="686"/>
      <c r="DO16" s="686"/>
      <c r="DP16" s="687"/>
      <c r="DQ16" s="694">
        <v>12117</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49568</v>
      </c>
      <c r="S17" s="686"/>
      <c r="T17" s="686"/>
      <c r="U17" s="686"/>
      <c r="V17" s="686"/>
      <c r="W17" s="686"/>
      <c r="X17" s="686"/>
      <c r="Y17" s="687"/>
      <c r="Z17" s="688">
        <v>0.2</v>
      </c>
      <c r="AA17" s="688"/>
      <c r="AB17" s="688"/>
      <c r="AC17" s="688"/>
      <c r="AD17" s="689">
        <v>49568</v>
      </c>
      <c r="AE17" s="689"/>
      <c r="AF17" s="689"/>
      <c r="AG17" s="689"/>
      <c r="AH17" s="689"/>
      <c r="AI17" s="689"/>
      <c r="AJ17" s="689"/>
      <c r="AK17" s="689"/>
      <c r="AL17" s="690">
        <v>0.5</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172</v>
      </c>
      <c r="BH17" s="686"/>
      <c r="BI17" s="686"/>
      <c r="BJ17" s="686"/>
      <c r="BK17" s="686"/>
      <c r="BL17" s="686"/>
      <c r="BM17" s="686"/>
      <c r="BN17" s="687"/>
      <c r="BO17" s="688" t="s">
        <v>172</v>
      </c>
      <c r="BP17" s="688"/>
      <c r="BQ17" s="688"/>
      <c r="BR17" s="688"/>
      <c r="BS17" s="694" t="s">
        <v>172</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1593001</v>
      </c>
      <c r="CS17" s="686"/>
      <c r="CT17" s="686"/>
      <c r="CU17" s="686"/>
      <c r="CV17" s="686"/>
      <c r="CW17" s="686"/>
      <c r="CX17" s="686"/>
      <c r="CY17" s="687"/>
      <c r="CZ17" s="688">
        <v>6.5</v>
      </c>
      <c r="DA17" s="688"/>
      <c r="DB17" s="688"/>
      <c r="DC17" s="688"/>
      <c r="DD17" s="694" t="s">
        <v>172</v>
      </c>
      <c r="DE17" s="686"/>
      <c r="DF17" s="686"/>
      <c r="DG17" s="686"/>
      <c r="DH17" s="686"/>
      <c r="DI17" s="686"/>
      <c r="DJ17" s="686"/>
      <c r="DK17" s="686"/>
      <c r="DL17" s="686"/>
      <c r="DM17" s="686"/>
      <c r="DN17" s="686"/>
      <c r="DO17" s="686"/>
      <c r="DP17" s="687"/>
      <c r="DQ17" s="694">
        <v>1572383</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45997</v>
      </c>
      <c r="S18" s="686"/>
      <c r="T18" s="686"/>
      <c r="U18" s="686"/>
      <c r="V18" s="686"/>
      <c r="W18" s="686"/>
      <c r="X18" s="686"/>
      <c r="Y18" s="687"/>
      <c r="Z18" s="688">
        <v>0.2</v>
      </c>
      <c r="AA18" s="688"/>
      <c r="AB18" s="688"/>
      <c r="AC18" s="688"/>
      <c r="AD18" s="689">
        <v>45997</v>
      </c>
      <c r="AE18" s="689"/>
      <c r="AF18" s="689"/>
      <c r="AG18" s="689"/>
      <c r="AH18" s="689"/>
      <c r="AI18" s="689"/>
      <c r="AJ18" s="689"/>
      <c r="AK18" s="689"/>
      <c r="AL18" s="690">
        <v>0.5</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172</v>
      </c>
      <c r="BH18" s="686"/>
      <c r="BI18" s="686"/>
      <c r="BJ18" s="686"/>
      <c r="BK18" s="686"/>
      <c r="BL18" s="686"/>
      <c r="BM18" s="686"/>
      <c r="BN18" s="687"/>
      <c r="BO18" s="688" t="s">
        <v>172</v>
      </c>
      <c r="BP18" s="688"/>
      <c r="BQ18" s="688"/>
      <c r="BR18" s="688"/>
      <c r="BS18" s="694" t="s">
        <v>172</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172</v>
      </c>
      <c r="CS18" s="686"/>
      <c r="CT18" s="686"/>
      <c r="CU18" s="686"/>
      <c r="CV18" s="686"/>
      <c r="CW18" s="686"/>
      <c r="CX18" s="686"/>
      <c r="CY18" s="687"/>
      <c r="CZ18" s="688" t="s">
        <v>172</v>
      </c>
      <c r="DA18" s="688"/>
      <c r="DB18" s="688"/>
      <c r="DC18" s="688"/>
      <c r="DD18" s="694" t="s">
        <v>172</v>
      </c>
      <c r="DE18" s="686"/>
      <c r="DF18" s="686"/>
      <c r="DG18" s="686"/>
      <c r="DH18" s="686"/>
      <c r="DI18" s="686"/>
      <c r="DJ18" s="686"/>
      <c r="DK18" s="686"/>
      <c r="DL18" s="686"/>
      <c r="DM18" s="686"/>
      <c r="DN18" s="686"/>
      <c r="DO18" s="686"/>
      <c r="DP18" s="687"/>
      <c r="DQ18" s="694" t="s">
        <v>172</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32762</v>
      </c>
      <c r="S19" s="686"/>
      <c r="T19" s="686"/>
      <c r="U19" s="686"/>
      <c r="V19" s="686"/>
      <c r="W19" s="686"/>
      <c r="X19" s="686"/>
      <c r="Y19" s="687"/>
      <c r="Z19" s="688">
        <v>0.1</v>
      </c>
      <c r="AA19" s="688"/>
      <c r="AB19" s="688"/>
      <c r="AC19" s="688"/>
      <c r="AD19" s="689">
        <v>32762</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297738</v>
      </c>
      <c r="BH19" s="686"/>
      <c r="BI19" s="686"/>
      <c r="BJ19" s="686"/>
      <c r="BK19" s="686"/>
      <c r="BL19" s="686"/>
      <c r="BM19" s="686"/>
      <c r="BN19" s="687"/>
      <c r="BO19" s="688">
        <v>5.4</v>
      </c>
      <c r="BP19" s="688"/>
      <c r="BQ19" s="688"/>
      <c r="BR19" s="688"/>
      <c r="BS19" s="694" t="s">
        <v>172</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172</v>
      </c>
      <c r="CS19" s="686"/>
      <c r="CT19" s="686"/>
      <c r="CU19" s="686"/>
      <c r="CV19" s="686"/>
      <c r="CW19" s="686"/>
      <c r="CX19" s="686"/>
      <c r="CY19" s="687"/>
      <c r="CZ19" s="688" t="s">
        <v>172</v>
      </c>
      <c r="DA19" s="688"/>
      <c r="DB19" s="688"/>
      <c r="DC19" s="688"/>
      <c r="DD19" s="694" t="s">
        <v>172</v>
      </c>
      <c r="DE19" s="686"/>
      <c r="DF19" s="686"/>
      <c r="DG19" s="686"/>
      <c r="DH19" s="686"/>
      <c r="DI19" s="686"/>
      <c r="DJ19" s="686"/>
      <c r="DK19" s="686"/>
      <c r="DL19" s="686"/>
      <c r="DM19" s="686"/>
      <c r="DN19" s="686"/>
      <c r="DO19" s="686"/>
      <c r="DP19" s="687"/>
      <c r="DQ19" s="694" t="s">
        <v>172</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7462</v>
      </c>
      <c r="S20" s="686"/>
      <c r="T20" s="686"/>
      <c r="U20" s="686"/>
      <c r="V20" s="686"/>
      <c r="W20" s="686"/>
      <c r="X20" s="686"/>
      <c r="Y20" s="687"/>
      <c r="Z20" s="688">
        <v>0</v>
      </c>
      <c r="AA20" s="688"/>
      <c r="AB20" s="688"/>
      <c r="AC20" s="688"/>
      <c r="AD20" s="689">
        <v>7462</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297738</v>
      </c>
      <c r="BH20" s="686"/>
      <c r="BI20" s="686"/>
      <c r="BJ20" s="686"/>
      <c r="BK20" s="686"/>
      <c r="BL20" s="686"/>
      <c r="BM20" s="686"/>
      <c r="BN20" s="687"/>
      <c r="BO20" s="688">
        <v>5.4</v>
      </c>
      <c r="BP20" s="688"/>
      <c r="BQ20" s="688"/>
      <c r="BR20" s="688"/>
      <c r="BS20" s="694" t="s">
        <v>172</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24672575</v>
      </c>
      <c r="CS20" s="686"/>
      <c r="CT20" s="686"/>
      <c r="CU20" s="686"/>
      <c r="CV20" s="686"/>
      <c r="CW20" s="686"/>
      <c r="CX20" s="686"/>
      <c r="CY20" s="687"/>
      <c r="CZ20" s="688">
        <v>100</v>
      </c>
      <c r="DA20" s="688"/>
      <c r="DB20" s="688"/>
      <c r="DC20" s="688"/>
      <c r="DD20" s="694">
        <v>3713056</v>
      </c>
      <c r="DE20" s="686"/>
      <c r="DF20" s="686"/>
      <c r="DG20" s="686"/>
      <c r="DH20" s="686"/>
      <c r="DI20" s="686"/>
      <c r="DJ20" s="686"/>
      <c r="DK20" s="686"/>
      <c r="DL20" s="686"/>
      <c r="DM20" s="686"/>
      <c r="DN20" s="686"/>
      <c r="DO20" s="686"/>
      <c r="DP20" s="687"/>
      <c r="DQ20" s="694">
        <v>12309356</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5773</v>
      </c>
      <c r="S21" s="686"/>
      <c r="T21" s="686"/>
      <c r="U21" s="686"/>
      <c r="V21" s="686"/>
      <c r="W21" s="686"/>
      <c r="X21" s="686"/>
      <c r="Y21" s="687"/>
      <c r="Z21" s="688">
        <v>0</v>
      </c>
      <c r="AA21" s="688"/>
      <c r="AB21" s="688"/>
      <c r="AC21" s="688"/>
      <c r="AD21" s="689">
        <v>5773</v>
      </c>
      <c r="AE21" s="689"/>
      <c r="AF21" s="689"/>
      <c r="AG21" s="689"/>
      <c r="AH21" s="689"/>
      <c r="AI21" s="689"/>
      <c r="AJ21" s="689"/>
      <c r="AK21" s="689"/>
      <c r="AL21" s="690">
        <v>0.1</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23345</v>
      </c>
      <c r="BH21" s="686"/>
      <c r="BI21" s="686"/>
      <c r="BJ21" s="686"/>
      <c r="BK21" s="686"/>
      <c r="BL21" s="686"/>
      <c r="BM21" s="686"/>
      <c r="BN21" s="687"/>
      <c r="BO21" s="688">
        <v>0.4</v>
      </c>
      <c r="BP21" s="688"/>
      <c r="BQ21" s="688"/>
      <c r="BR21" s="688"/>
      <c r="BS21" s="694" t="s">
        <v>172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4270182</v>
      </c>
      <c r="S22" s="686"/>
      <c r="T22" s="686"/>
      <c r="U22" s="686"/>
      <c r="V22" s="686"/>
      <c r="W22" s="686"/>
      <c r="X22" s="686"/>
      <c r="Y22" s="687"/>
      <c r="Z22" s="688">
        <v>16.7</v>
      </c>
      <c r="AA22" s="688"/>
      <c r="AB22" s="688"/>
      <c r="AC22" s="688"/>
      <c r="AD22" s="689">
        <v>3599300</v>
      </c>
      <c r="AE22" s="689"/>
      <c r="AF22" s="689"/>
      <c r="AG22" s="689"/>
      <c r="AH22" s="689"/>
      <c r="AI22" s="689"/>
      <c r="AJ22" s="689"/>
      <c r="AK22" s="689"/>
      <c r="AL22" s="690">
        <v>35.4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172</v>
      </c>
      <c r="BH22" s="686"/>
      <c r="BI22" s="686"/>
      <c r="BJ22" s="686"/>
      <c r="BK22" s="686"/>
      <c r="BL22" s="686"/>
      <c r="BM22" s="686"/>
      <c r="BN22" s="687"/>
      <c r="BO22" s="688" t="s">
        <v>172</v>
      </c>
      <c r="BP22" s="688"/>
      <c r="BQ22" s="688"/>
      <c r="BR22" s="688"/>
      <c r="BS22" s="694" t="s">
        <v>172</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3599300</v>
      </c>
      <c r="S23" s="686"/>
      <c r="T23" s="686"/>
      <c r="U23" s="686"/>
      <c r="V23" s="686"/>
      <c r="W23" s="686"/>
      <c r="X23" s="686"/>
      <c r="Y23" s="687"/>
      <c r="Z23" s="688">
        <v>14.1</v>
      </c>
      <c r="AA23" s="688"/>
      <c r="AB23" s="688"/>
      <c r="AC23" s="688"/>
      <c r="AD23" s="689">
        <v>3599300</v>
      </c>
      <c r="AE23" s="689"/>
      <c r="AF23" s="689"/>
      <c r="AG23" s="689"/>
      <c r="AH23" s="689"/>
      <c r="AI23" s="689"/>
      <c r="AJ23" s="689"/>
      <c r="AK23" s="689"/>
      <c r="AL23" s="690">
        <v>35.4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274393</v>
      </c>
      <c r="BH23" s="686"/>
      <c r="BI23" s="686"/>
      <c r="BJ23" s="686"/>
      <c r="BK23" s="686"/>
      <c r="BL23" s="686"/>
      <c r="BM23" s="686"/>
      <c r="BN23" s="687"/>
      <c r="BO23" s="688">
        <v>5</v>
      </c>
      <c r="BP23" s="688"/>
      <c r="BQ23" s="688"/>
      <c r="BR23" s="688"/>
      <c r="BS23" s="694" t="s">
        <v>172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670649</v>
      </c>
      <c r="S24" s="686"/>
      <c r="T24" s="686"/>
      <c r="U24" s="686"/>
      <c r="V24" s="686"/>
      <c r="W24" s="686"/>
      <c r="X24" s="686"/>
      <c r="Y24" s="687"/>
      <c r="Z24" s="688">
        <v>2.6</v>
      </c>
      <c r="AA24" s="688"/>
      <c r="AB24" s="688"/>
      <c r="AC24" s="688"/>
      <c r="AD24" s="689" t="s">
        <v>172</v>
      </c>
      <c r="AE24" s="689"/>
      <c r="AF24" s="689"/>
      <c r="AG24" s="689"/>
      <c r="AH24" s="689"/>
      <c r="AI24" s="689"/>
      <c r="AJ24" s="689"/>
      <c r="AK24" s="689"/>
      <c r="AL24" s="690" t="s">
        <v>172</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172</v>
      </c>
      <c r="BH24" s="686"/>
      <c r="BI24" s="686"/>
      <c r="BJ24" s="686"/>
      <c r="BK24" s="686"/>
      <c r="BL24" s="686"/>
      <c r="BM24" s="686"/>
      <c r="BN24" s="687"/>
      <c r="BO24" s="688" t="s">
        <v>172</v>
      </c>
      <c r="BP24" s="688"/>
      <c r="BQ24" s="688"/>
      <c r="BR24" s="688"/>
      <c r="BS24" s="694" t="s">
        <v>172</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7888264</v>
      </c>
      <c r="CS24" s="675"/>
      <c r="CT24" s="675"/>
      <c r="CU24" s="675"/>
      <c r="CV24" s="675"/>
      <c r="CW24" s="675"/>
      <c r="CX24" s="675"/>
      <c r="CY24" s="676"/>
      <c r="CZ24" s="679">
        <v>32</v>
      </c>
      <c r="DA24" s="680"/>
      <c r="DB24" s="680"/>
      <c r="DC24" s="699"/>
      <c r="DD24" s="724">
        <v>5363813</v>
      </c>
      <c r="DE24" s="675"/>
      <c r="DF24" s="675"/>
      <c r="DG24" s="675"/>
      <c r="DH24" s="675"/>
      <c r="DI24" s="675"/>
      <c r="DJ24" s="675"/>
      <c r="DK24" s="676"/>
      <c r="DL24" s="724">
        <v>5238894</v>
      </c>
      <c r="DM24" s="675"/>
      <c r="DN24" s="675"/>
      <c r="DO24" s="675"/>
      <c r="DP24" s="675"/>
      <c r="DQ24" s="675"/>
      <c r="DR24" s="675"/>
      <c r="DS24" s="675"/>
      <c r="DT24" s="675"/>
      <c r="DU24" s="675"/>
      <c r="DV24" s="676"/>
      <c r="DW24" s="679">
        <v>49</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233</v>
      </c>
      <c r="S25" s="686"/>
      <c r="T25" s="686"/>
      <c r="U25" s="686"/>
      <c r="V25" s="686"/>
      <c r="W25" s="686"/>
      <c r="X25" s="686"/>
      <c r="Y25" s="687"/>
      <c r="Z25" s="688">
        <v>0</v>
      </c>
      <c r="AA25" s="688"/>
      <c r="AB25" s="688"/>
      <c r="AC25" s="688"/>
      <c r="AD25" s="689" t="s">
        <v>172</v>
      </c>
      <c r="AE25" s="689"/>
      <c r="AF25" s="689"/>
      <c r="AG25" s="689"/>
      <c r="AH25" s="689"/>
      <c r="AI25" s="689"/>
      <c r="AJ25" s="689"/>
      <c r="AK25" s="689"/>
      <c r="AL25" s="690" t="s">
        <v>172</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172</v>
      </c>
      <c r="BH25" s="686"/>
      <c r="BI25" s="686"/>
      <c r="BJ25" s="686"/>
      <c r="BK25" s="686"/>
      <c r="BL25" s="686"/>
      <c r="BM25" s="686"/>
      <c r="BN25" s="687"/>
      <c r="BO25" s="688" t="s">
        <v>172</v>
      </c>
      <c r="BP25" s="688"/>
      <c r="BQ25" s="688"/>
      <c r="BR25" s="688"/>
      <c r="BS25" s="694" t="s">
        <v>172</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3027263</v>
      </c>
      <c r="CS25" s="721"/>
      <c r="CT25" s="721"/>
      <c r="CU25" s="721"/>
      <c r="CV25" s="721"/>
      <c r="CW25" s="721"/>
      <c r="CX25" s="721"/>
      <c r="CY25" s="722"/>
      <c r="CZ25" s="690">
        <v>12.3</v>
      </c>
      <c r="DA25" s="719"/>
      <c r="DB25" s="719"/>
      <c r="DC25" s="723"/>
      <c r="DD25" s="694">
        <v>2795058</v>
      </c>
      <c r="DE25" s="721"/>
      <c r="DF25" s="721"/>
      <c r="DG25" s="721"/>
      <c r="DH25" s="721"/>
      <c r="DI25" s="721"/>
      <c r="DJ25" s="721"/>
      <c r="DK25" s="722"/>
      <c r="DL25" s="694">
        <v>2727709</v>
      </c>
      <c r="DM25" s="721"/>
      <c r="DN25" s="721"/>
      <c r="DO25" s="721"/>
      <c r="DP25" s="721"/>
      <c r="DQ25" s="721"/>
      <c r="DR25" s="721"/>
      <c r="DS25" s="721"/>
      <c r="DT25" s="721"/>
      <c r="DU25" s="721"/>
      <c r="DV25" s="722"/>
      <c r="DW25" s="690">
        <v>25.5</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11104830</v>
      </c>
      <c r="S26" s="686"/>
      <c r="T26" s="686"/>
      <c r="U26" s="686"/>
      <c r="V26" s="686"/>
      <c r="W26" s="686"/>
      <c r="X26" s="686"/>
      <c r="Y26" s="687"/>
      <c r="Z26" s="688">
        <v>43.4</v>
      </c>
      <c r="AA26" s="688"/>
      <c r="AB26" s="688"/>
      <c r="AC26" s="688"/>
      <c r="AD26" s="689">
        <v>10159555</v>
      </c>
      <c r="AE26" s="689"/>
      <c r="AF26" s="689"/>
      <c r="AG26" s="689"/>
      <c r="AH26" s="689"/>
      <c r="AI26" s="689"/>
      <c r="AJ26" s="689"/>
      <c r="AK26" s="689"/>
      <c r="AL26" s="690">
        <v>99.9</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172</v>
      </c>
      <c r="BH26" s="686"/>
      <c r="BI26" s="686"/>
      <c r="BJ26" s="686"/>
      <c r="BK26" s="686"/>
      <c r="BL26" s="686"/>
      <c r="BM26" s="686"/>
      <c r="BN26" s="687"/>
      <c r="BO26" s="688" t="s">
        <v>172</v>
      </c>
      <c r="BP26" s="688"/>
      <c r="BQ26" s="688"/>
      <c r="BR26" s="688"/>
      <c r="BS26" s="694" t="s">
        <v>172</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1622014</v>
      </c>
      <c r="CS26" s="686"/>
      <c r="CT26" s="686"/>
      <c r="CU26" s="686"/>
      <c r="CV26" s="686"/>
      <c r="CW26" s="686"/>
      <c r="CX26" s="686"/>
      <c r="CY26" s="687"/>
      <c r="CZ26" s="690">
        <v>6.6</v>
      </c>
      <c r="DA26" s="719"/>
      <c r="DB26" s="719"/>
      <c r="DC26" s="723"/>
      <c r="DD26" s="694">
        <v>1462448</v>
      </c>
      <c r="DE26" s="686"/>
      <c r="DF26" s="686"/>
      <c r="DG26" s="686"/>
      <c r="DH26" s="686"/>
      <c r="DI26" s="686"/>
      <c r="DJ26" s="686"/>
      <c r="DK26" s="687"/>
      <c r="DL26" s="694" t="s">
        <v>172</v>
      </c>
      <c r="DM26" s="686"/>
      <c r="DN26" s="686"/>
      <c r="DO26" s="686"/>
      <c r="DP26" s="686"/>
      <c r="DQ26" s="686"/>
      <c r="DR26" s="686"/>
      <c r="DS26" s="686"/>
      <c r="DT26" s="686"/>
      <c r="DU26" s="686"/>
      <c r="DV26" s="687"/>
      <c r="DW26" s="690" t="s">
        <v>172</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5525</v>
      </c>
      <c r="S27" s="686"/>
      <c r="T27" s="686"/>
      <c r="U27" s="686"/>
      <c r="V27" s="686"/>
      <c r="W27" s="686"/>
      <c r="X27" s="686"/>
      <c r="Y27" s="687"/>
      <c r="Z27" s="688">
        <v>0</v>
      </c>
      <c r="AA27" s="688"/>
      <c r="AB27" s="688"/>
      <c r="AC27" s="688"/>
      <c r="AD27" s="689">
        <v>5525</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5480169</v>
      </c>
      <c r="BH27" s="686"/>
      <c r="BI27" s="686"/>
      <c r="BJ27" s="686"/>
      <c r="BK27" s="686"/>
      <c r="BL27" s="686"/>
      <c r="BM27" s="686"/>
      <c r="BN27" s="687"/>
      <c r="BO27" s="688">
        <v>100</v>
      </c>
      <c r="BP27" s="688"/>
      <c r="BQ27" s="688"/>
      <c r="BR27" s="688"/>
      <c r="BS27" s="694">
        <v>51297</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3268000</v>
      </c>
      <c r="CS27" s="721"/>
      <c r="CT27" s="721"/>
      <c r="CU27" s="721"/>
      <c r="CV27" s="721"/>
      <c r="CW27" s="721"/>
      <c r="CX27" s="721"/>
      <c r="CY27" s="722"/>
      <c r="CZ27" s="690">
        <v>13.2</v>
      </c>
      <c r="DA27" s="719"/>
      <c r="DB27" s="719"/>
      <c r="DC27" s="723"/>
      <c r="DD27" s="694">
        <v>996372</v>
      </c>
      <c r="DE27" s="721"/>
      <c r="DF27" s="721"/>
      <c r="DG27" s="721"/>
      <c r="DH27" s="721"/>
      <c r="DI27" s="721"/>
      <c r="DJ27" s="721"/>
      <c r="DK27" s="722"/>
      <c r="DL27" s="694">
        <v>986686</v>
      </c>
      <c r="DM27" s="721"/>
      <c r="DN27" s="721"/>
      <c r="DO27" s="721"/>
      <c r="DP27" s="721"/>
      <c r="DQ27" s="721"/>
      <c r="DR27" s="721"/>
      <c r="DS27" s="721"/>
      <c r="DT27" s="721"/>
      <c r="DU27" s="721"/>
      <c r="DV27" s="722"/>
      <c r="DW27" s="690">
        <v>9.1999999999999993</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54182</v>
      </c>
      <c r="S28" s="686"/>
      <c r="T28" s="686"/>
      <c r="U28" s="686"/>
      <c r="V28" s="686"/>
      <c r="W28" s="686"/>
      <c r="X28" s="686"/>
      <c r="Y28" s="687"/>
      <c r="Z28" s="688">
        <v>0.2</v>
      </c>
      <c r="AA28" s="688"/>
      <c r="AB28" s="688"/>
      <c r="AC28" s="688"/>
      <c r="AD28" s="689" t="s">
        <v>172</v>
      </c>
      <c r="AE28" s="689"/>
      <c r="AF28" s="689"/>
      <c r="AG28" s="689"/>
      <c r="AH28" s="689"/>
      <c r="AI28" s="689"/>
      <c r="AJ28" s="689"/>
      <c r="AK28" s="689"/>
      <c r="AL28" s="690" t="s">
        <v>172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1593001</v>
      </c>
      <c r="CS28" s="686"/>
      <c r="CT28" s="686"/>
      <c r="CU28" s="686"/>
      <c r="CV28" s="686"/>
      <c r="CW28" s="686"/>
      <c r="CX28" s="686"/>
      <c r="CY28" s="687"/>
      <c r="CZ28" s="690">
        <v>6.5</v>
      </c>
      <c r="DA28" s="719"/>
      <c r="DB28" s="719"/>
      <c r="DC28" s="723"/>
      <c r="DD28" s="694">
        <v>1572383</v>
      </c>
      <c r="DE28" s="686"/>
      <c r="DF28" s="686"/>
      <c r="DG28" s="686"/>
      <c r="DH28" s="686"/>
      <c r="DI28" s="686"/>
      <c r="DJ28" s="686"/>
      <c r="DK28" s="687"/>
      <c r="DL28" s="694">
        <v>1524499</v>
      </c>
      <c r="DM28" s="686"/>
      <c r="DN28" s="686"/>
      <c r="DO28" s="686"/>
      <c r="DP28" s="686"/>
      <c r="DQ28" s="686"/>
      <c r="DR28" s="686"/>
      <c r="DS28" s="686"/>
      <c r="DT28" s="686"/>
      <c r="DU28" s="686"/>
      <c r="DV28" s="687"/>
      <c r="DW28" s="690">
        <v>14.3</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162673</v>
      </c>
      <c r="S29" s="686"/>
      <c r="T29" s="686"/>
      <c r="U29" s="686"/>
      <c r="V29" s="686"/>
      <c r="W29" s="686"/>
      <c r="X29" s="686"/>
      <c r="Y29" s="687"/>
      <c r="Z29" s="688">
        <v>0.6</v>
      </c>
      <c r="AA29" s="688"/>
      <c r="AB29" s="688"/>
      <c r="AC29" s="688"/>
      <c r="AD29" s="689" t="s">
        <v>172</v>
      </c>
      <c r="AE29" s="689"/>
      <c r="AF29" s="689"/>
      <c r="AG29" s="689"/>
      <c r="AH29" s="689"/>
      <c r="AI29" s="689"/>
      <c r="AJ29" s="689"/>
      <c r="AK29" s="689"/>
      <c r="AL29" s="690" t="s">
        <v>172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1593001</v>
      </c>
      <c r="CS29" s="721"/>
      <c r="CT29" s="721"/>
      <c r="CU29" s="721"/>
      <c r="CV29" s="721"/>
      <c r="CW29" s="721"/>
      <c r="CX29" s="721"/>
      <c r="CY29" s="722"/>
      <c r="CZ29" s="690">
        <v>6.5</v>
      </c>
      <c r="DA29" s="719"/>
      <c r="DB29" s="719"/>
      <c r="DC29" s="723"/>
      <c r="DD29" s="694">
        <v>1572383</v>
      </c>
      <c r="DE29" s="721"/>
      <c r="DF29" s="721"/>
      <c r="DG29" s="721"/>
      <c r="DH29" s="721"/>
      <c r="DI29" s="721"/>
      <c r="DJ29" s="721"/>
      <c r="DK29" s="722"/>
      <c r="DL29" s="694">
        <v>1524499</v>
      </c>
      <c r="DM29" s="721"/>
      <c r="DN29" s="721"/>
      <c r="DO29" s="721"/>
      <c r="DP29" s="721"/>
      <c r="DQ29" s="721"/>
      <c r="DR29" s="721"/>
      <c r="DS29" s="721"/>
      <c r="DT29" s="721"/>
      <c r="DU29" s="721"/>
      <c r="DV29" s="722"/>
      <c r="DW29" s="690">
        <v>14.3</v>
      </c>
      <c r="DX29" s="719"/>
      <c r="DY29" s="719"/>
      <c r="DZ29" s="719"/>
      <c r="EA29" s="719"/>
      <c r="EB29" s="719"/>
      <c r="EC29" s="720"/>
    </row>
    <row r="30" spans="2:133" ht="11.25" customHeight="1" x14ac:dyDescent="0.15">
      <c r="B30" s="682" t="s">
        <v>302</v>
      </c>
      <c r="C30" s="683"/>
      <c r="D30" s="683"/>
      <c r="E30" s="683"/>
      <c r="F30" s="683"/>
      <c r="G30" s="683"/>
      <c r="H30" s="683"/>
      <c r="I30" s="683"/>
      <c r="J30" s="683"/>
      <c r="K30" s="683"/>
      <c r="L30" s="683"/>
      <c r="M30" s="683"/>
      <c r="N30" s="683"/>
      <c r="O30" s="683"/>
      <c r="P30" s="683"/>
      <c r="Q30" s="684"/>
      <c r="R30" s="685">
        <v>135865</v>
      </c>
      <c r="S30" s="686"/>
      <c r="T30" s="686"/>
      <c r="U30" s="686"/>
      <c r="V30" s="686"/>
      <c r="W30" s="686"/>
      <c r="X30" s="686"/>
      <c r="Y30" s="687"/>
      <c r="Z30" s="688">
        <v>0.5</v>
      </c>
      <c r="AA30" s="688"/>
      <c r="AB30" s="688"/>
      <c r="AC30" s="688"/>
      <c r="AD30" s="689" t="s">
        <v>172</v>
      </c>
      <c r="AE30" s="689"/>
      <c r="AF30" s="689"/>
      <c r="AG30" s="689"/>
      <c r="AH30" s="689"/>
      <c r="AI30" s="689"/>
      <c r="AJ30" s="689"/>
      <c r="AK30" s="689"/>
      <c r="AL30" s="690" t="s">
        <v>172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1520884</v>
      </c>
      <c r="CS30" s="686"/>
      <c r="CT30" s="686"/>
      <c r="CU30" s="686"/>
      <c r="CV30" s="686"/>
      <c r="CW30" s="686"/>
      <c r="CX30" s="686"/>
      <c r="CY30" s="687"/>
      <c r="CZ30" s="690">
        <v>6.2</v>
      </c>
      <c r="DA30" s="719"/>
      <c r="DB30" s="719"/>
      <c r="DC30" s="723"/>
      <c r="DD30" s="694">
        <v>1501609</v>
      </c>
      <c r="DE30" s="686"/>
      <c r="DF30" s="686"/>
      <c r="DG30" s="686"/>
      <c r="DH30" s="686"/>
      <c r="DI30" s="686"/>
      <c r="DJ30" s="686"/>
      <c r="DK30" s="687"/>
      <c r="DL30" s="694">
        <v>1453725</v>
      </c>
      <c r="DM30" s="686"/>
      <c r="DN30" s="686"/>
      <c r="DO30" s="686"/>
      <c r="DP30" s="686"/>
      <c r="DQ30" s="686"/>
      <c r="DR30" s="686"/>
      <c r="DS30" s="686"/>
      <c r="DT30" s="686"/>
      <c r="DU30" s="686"/>
      <c r="DV30" s="687"/>
      <c r="DW30" s="690">
        <v>13.6</v>
      </c>
      <c r="DX30" s="719"/>
      <c r="DY30" s="719"/>
      <c r="DZ30" s="719"/>
      <c r="EA30" s="719"/>
      <c r="EB30" s="719"/>
      <c r="EC30" s="720"/>
    </row>
    <row r="31" spans="2:133" ht="11.25" customHeight="1" x14ac:dyDescent="0.15">
      <c r="B31" s="682" t="s">
        <v>306</v>
      </c>
      <c r="C31" s="683"/>
      <c r="D31" s="683"/>
      <c r="E31" s="683"/>
      <c r="F31" s="683"/>
      <c r="G31" s="683"/>
      <c r="H31" s="683"/>
      <c r="I31" s="683"/>
      <c r="J31" s="683"/>
      <c r="K31" s="683"/>
      <c r="L31" s="683"/>
      <c r="M31" s="683"/>
      <c r="N31" s="683"/>
      <c r="O31" s="683"/>
      <c r="P31" s="683"/>
      <c r="Q31" s="684"/>
      <c r="R31" s="685">
        <v>7904332</v>
      </c>
      <c r="S31" s="686"/>
      <c r="T31" s="686"/>
      <c r="U31" s="686"/>
      <c r="V31" s="686"/>
      <c r="W31" s="686"/>
      <c r="X31" s="686"/>
      <c r="Y31" s="687"/>
      <c r="Z31" s="688">
        <v>30.9</v>
      </c>
      <c r="AA31" s="688"/>
      <c r="AB31" s="688"/>
      <c r="AC31" s="688"/>
      <c r="AD31" s="689" t="s">
        <v>172</v>
      </c>
      <c r="AE31" s="689"/>
      <c r="AF31" s="689"/>
      <c r="AG31" s="689"/>
      <c r="AH31" s="689"/>
      <c r="AI31" s="689"/>
      <c r="AJ31" s="689"/>
      <c r="AK31" s="689"/>
      <c r="AL31" s="690" t="s">
        <v>172</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98.7</v>
      </c>
      <c r="BH31" s="740"/>
      <c r="BI31" s="740"/>
      <c r="BJ31" s="740"/>
      <c r="BK31" s="740"/>
      <c r="BL31" s="740"/>
      <c r="BM31" s="680">
        <v>96.2</v>
      </c>
      <c r="BN31" s="740"/>
      <c r="BO31" s="740"/>
      <c r="BP31" s="740"/>
      <c r="BQ31" s="741"/>
      <c r="BR31" s="753">
        <v>98.7</v>
      </c>
      <c r="BS31" s="740"/>
      <c r="BT31" s="740"/>
      <c r="BU31" s="740"/>
      <c r="BV31" s="740"/>
      <c r="BW31" s="740"/>
      <c r="BX31" s="680">
        <v>95.9</v>
      </c>
      <c r="BY31" s="740"/>
      <c r="BZ31" s="740"/>
      <c r="CA31" s="740"/>
      <c r="CB31" s="741"/>
      <c r="CD31" s="727"/>
      <c r="CE31" s="728"/>
      <c r="CF31" s="700" t="s">
        <v>309</v>
      </c>
      <c r="CG31" s="701"/>
      <c r="CH31" s="701"/>
      <c r="CI31" s="701"/>
      <c r="CJ31" s="701"/>
      <c r="CK31" s="701"/>
      <c r="CL31" s="701"/>
      <c r="CM31" s="701"/>
      <c r="CN31" s="701"/>
      <c r="CO31" s="701"/>
      <c r="CP31" s="701"/>
      <c r="CQ31" s="702"/>
      <c r="CR31" s="685">
        <v>72117</v>
      </c>
      <c r="CS31" s="721"/>
      <c r="CT31" s="721"/>
      <c r="CU31" s="721"/>
      <c r="CV31" s="721"/>
      <c r="CW31" s="721"/>
      <c r="CX31" s="721"/>
      <c r="CY31" s="722"/>
      <c r="CZ31" s="690">
        <v>0.3</v>
      </c>
      <c r="DA31" s="719"/>
      <c r="DB31" s="719"/>
      <c r="DC31" s="723"/>
      <c r="DD31" s="694">
        <v>70774</v>
      </c>
      <c r="DE31" s="721"/>
      <c r="DF31" s="721"/>
      <c r="DG31" s="721"/>
      <c r="DH31" s="721"/>
      <c r="DI31" s="721"/>
      <c r="DJ31" s="721"/>
      <c r="DK31" s="722"/>
      <c r="DL31" s="694">
        <v>70774</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310</v>
      </c>
      <c r="C32" s="732"/>
      <c r="D32" s="732"/>
      <c r="E32" s="732"/>
      <c r="F32" s="732"/>
      <c r="G32" s="732"/>
      <c r="H32" s="732"/>
      <c r="I32" s="732"/>
      <c r="J32" s="732"/>
      <c r="K32" s="732"/>
      <c r="L32" s="732"/>
      <c r="M32" s="732"/>
      <c r="N32" s="732"/>
      <c r="O32" s="732"/>
      <c r="P32" s="732"/>
      <c r="Q32" s="733"/>
      <c r="R32" s="685" t="s">
        <v>172</v>
      </c>
      <c r="S32" s="686"/>
      <c r="T32" s="686"/>
      <c r="U32" s="686"/>
      <c r="V32" s="686"/>
      <c r="W32" s="686"/>
      <c r="X32" s="686"/>
      <c r="Y32" s="687"/>
      <c r="Z32" s="688" t="s">
        <v>172</v>
      </c>
      <c r="AA32" s="688"/>
      <c r="AB32" s="688"/>
      <c r="AC32" s="688"/>
      <c r="AD32" s="689" t="s">
        <v>172</v>
      </c>
      <c r="AE32" s="689"/>
      <c r="AF32" s="689"/>
      <c r="AG32" s="689"/>
      <c r="AH32" s="689"/>
      <c r="AI32" s="689"/>
      <c r="AJ32" s="689"/>
      <c r="AK32" s="689"/>
      <c r="AL32" s="690" t="s">
        <v>172</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98.6</v>
      </c>
      <c r="BH32" s="721"/>
      <c r="BI32" s="721"/>
      <c r="BJ32" s="721"/>
      <c r="BK32" s="721"/>
      <c r="BL32" s="721"/>
      <c r="BM32" s="691">
        <v>96.4</v>
      </c>
      <c r="BN32" s="751"/>
      <c r="BO32" s="751"/>
      <c r="BP32" s="751"/>
      <c r="BQ32" s="752"/>
      <c r="BR32" s="754">
        <v>98.5</v>
      </c>
      <c r="BS32" s="721"/>
      <c r="BT32" s="721"/>
      <c r="BU32" s="721"/>
      <c r="BV32" s="721"/>
      <c r="BW32" s="721"/>
      <c r="BX32" s="691">
        <v>96.2</v>
      </c>
      <c r="BY32" s="751"/>
      <c r="BZ32" s="751"/>
      <c r="CA32" s="751"/>
      <c r="CB32" s="752"/>
      <c r="CD32" s="729"/>
      <c r="CE32" s="730"/>
      <c r="CF32" s="700" t="s">
        <v>313</v>
      </c>
      <c r="CG32" s="701"/>
      <c r="CH32" s="701"/>
      <c r="CI32" s="701"/>
      <c r="CJ32" s="701"/>
      <c r="CK32" s="701"/>
      <c r="CL32" s="701"/>
      <c r="CM32" s="701"/>
      <c r="CN32" s="701"/>
      <c r="CO32" s="701"/>
      <c r="CP32" s="701"/>
      <c r="CQ32" s="702"/>
      <c r="CR32" s="685" t="s">
        <v>172</v>
      </c>
      <c r="CS32" s="686"/>
      <c r="CT32" s="686"/>
      <c r="CU32" s="686"/>
      <c r="CV32" s="686"/>
      <c r="CW32" s="686"/>
      <c r="CX32" s="686"/>
      <c r="CY32" s="687"/>
      <c r="CZ32" s="690" t="s">
        <v>172</v>
      </c>
      <c r="DA32" s="719"/>
      <c r="DB32" s="719"/>
      <c r="DC32" s="723"/>
      <c r="DD32" s="694" t="s">
        <v>172</v>
      </c>
      <c r="DE32" s="686"/>
      <c r="DF32" s="686"/>
      <c r="DG32" s="686"/>
      <c r="DH32" s="686"/>
      <c r="DI32" s="686"/>
      <c r="DJ32" s="686"/>
      <c r="DK32" s="687"/>
      <c r="DL32" s="694" t="s">
        <v>172</v>
      </c>
      <c r="DM32" s="686"/>
      <c r="DN32" s="686"/>
      <c r="DO32" s="686"/>
      <c r="DP32" s="686"/>
      <c r="DQ32" s="686"/>
      <c r="DR32" s="686"/>
      <c r="DS32" s="686"/>
      <c r="DT32" s="686"/>
      <c r="DU32" s="686"/>
      <c r="DV32" s="687"/>
      <c r="DW32" s="690" t="s">
        <v>172</v>
      </c>
      <c r="DX32" s="719"/>
      <c r="DY32" s="719"/>
      <c r="DZ32" s="719"/>
      <c r="EA32" s="719"/>
      <c r="EB32" s="719"/>
      <c r="EC32" s="720"/>
    </row>
    <row r="33" spans="2:133" ht="11.25" customHeight="1" x14ac:dyDescent="0.15">
      <c r="B33" s="682" t="s">
        <v>314</v>
      </c>
      <c r="C33" s="683"/>
      <c r="D33" s="683"/>
      <c r="E33" s="683"/>
      <c r="F33" s="683"/>
      <c r="G33" s="683"/>
      <c r="H33" s="683"/>
      <c r="I33" s="683"/>
      <c r="J33" s="683"/>
      <c r="K33" s="683"/>
      <c r="L33" s="683"/>
      <c r="M33" s="683"/>
      <c r="N33" s="683"/>
      <c r="O33" s="683"/>
      <c r="P33" s="683"/>
      <c r="Q33" s="684"/>
      <c r="R33" s="685">
        <v>1259936</v>
      </c>
      <c r="S33" s="686"/>
      <c r="T33" s="686"/>
      <c r="U33" s="686"/>
      <c r="V33" s="686"/>
      <c r="W33" s="686"/>
      <c r="X33" s="686"/>
      <c r="Y33" s="687"/>
      <c r="Z33" s="688">
        <v>4.9000000000000004</v>
      </c>
      <c r="AA33" s="688"/>
      <c r="AB33" s="688"/>
      <c r="AC33" s="688"/>
      <c r="AD33" s="689" t="s">
        <v>172</v>
      </c>
      <c r="AE33" s="689"/>
      <c r="AF33" s="689"/>
      <c r="AG33" s="689"/>
      <c r="AH33" s="689"/>
      <c r="AI33" s="689"/>
      <c r="AJ33" s="689"/>
      <c r="AK33" s="689"/>
      <c r="AL33" s="690" t="s">
        <v>172</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98.7</v>
      </c>
      <c r="BH33" s="756"/>
      <c r="BI33" s="756"/>
      <c r="BJ33" s="756"/>
      <c r="BK33" s="756"/>
      <c r="BL33" s="756"/>
      <c r="BM33" s="757">
        <v>95.6</v>
      </c>
      <c r="BN33" s="756"/>
      <c r="BO33" s="756"/>
      <c r="BP33" s="756"/>
      <c r="BQ33" s="758"/>
      <c r="BR33" s="755">
        <v>98.8</v>
      </c>
      <c r="BS33" s="756"/>
      <c r="BT33" s="756"/>
      <c r="BU33" s="756"/>
      <c r="BV33" s="756"/>
      <c r="BW33" s="756"/>
      <c r="BX33" s="757">
        <v>95.3</v>
      </c>
      <c r="BY33" s="756"/>
      <c r="BZ33" s="756"/>
      <c r="CA33" s="756"/>
      <c r="CB33" s="758"/>
      <c r="CD33" s="700" t="s">
        <v>316</v>
      </c>
      <c r="CE33" s="701"/>
      <c r="CF33" s="701"/>
      <c r="CG33" s="701"/>
      <c r="CH33" s="701"/>
      <c r="CI33" s="701"/>
      <c r="CJ33" s="701"/>
      <c r="CK33" s="701"/>
      <c r="CL33" s="701"/>
      <c r="CM33" s="701"/>
      <c r="CN33" s="701"/>
      <c r="CO33" s="701"/>
      <c r="CP33" s="701"/>
      <c r="CQ33" s="702"/>
      <c r="CR33" s="685">
        <v>12564934</v>
      </c>
      <c r="CS33" s="721"/>
      <c r="CT33" s="721"/>
      <c r="CU33" s="721"/>
      <c r="CV33" s="721"/>
      <c r="CW33" s="721"/>
      <c r="CX33" s="721"/>
      <c r="CY33" s="722"/>
      <c r="CZ33" s="690">
        <v>50.9</v>
      </c>
      <c r="DA33" s="719"/>
      <c r="DB33" s="719"/>
      <c r="DC33" s="723"/>
      <c r="DD33" s="694">
        <v>6165087</v>
      </c>
      <c r="DE33" s="721"/>
      <c r="DF33" s="721"/>
      <c r="DG33" s="721"/>
      <c r="DH33" s="721"/>
      <c r="DI33" s="721"/>
      <c r="DJ33" s="721"/>
      <c r="DK33" s="722"/>
      <c r="DL33" s="694">
        <v>4276458</v>
      </c>
      <c r="DM33" s="721"/>
      <c r="DN33" s="721"/>
      <c r="DO33" s="721"/>
      <c r="DP33" s="721"/>
      <c r="DQ33" s="721"/>
      <c r="DR33" s="721"/>
      <c r="DS33" s="721"/>
      <c r="DT33" s="721"/>
      <c r="DU33" s="721"/>
      <c r="DV33" s="722"/>
      <c r="DW33" s="690">
        <v>40</v>
      </c>
      <c r="DX33" s="719"/>
      <c r="DY33" s="719"/>
      <c r="DZ33" s="719"/>
      <c r="EA33" s="719"/>
      <c r="EB33" s="719"/>
      <c r="EC33" s="720"/>
    </row>
    <row r="34" spans="2:133" ht="11.25" customHeight="1" x14ac:dyDescent="0.15">
      <c r="B34" s="682" t="s">
        <v>317</v>
      </c>
      <c r="C34" s="683"/>
      <c r="D34" s="683"/>
      <c r="E34" s="683"/>
      <c r="F34" s="683"/>
      <c r="G34" s="683"/>
      <c r="H34" s="683"/>
      <c r="I34" s="683"/>
      <c r="J34" s="683"/>
      <c r="K34" s="683"/>
      <c r="L34" s="683"/>
      <c r="M34" s="683"/>
      <c r="N34" s="683"/>
      <c r="O34" s="683"/>
      <c r="P34" s="683"/>
      <c r="Q34" s="684"/>
      <c r="R34" s="685">
        <v>92059</v>
      </c>
      <c r="S34" s="686"/>
      <c r="T34" s="686"/>
      <c r="U34" s="686"/>
      <c r="V34" s="686"/>
      <c r="W34" s="686"/>
      <c r="X34" s="686"/>
      <c r="Y34" s="687"/>
      <c r="Z34" s="688">
        <v>0.4</v>
      </c>
      <c r="AA34" s="688"/>
      <c r="AB34" s="688"/>
      <c r="AC34" s="688"/>
      <c r="AD34" s="689" t="s">
        <v>172</v>
      </c>
      <c r="AE34" s="689"/>
      <c r="AF34" s="689"/>
      <c r="AG34" s="689"/>
      <c r="AH34" s="689"/>
      <c r="AI34" s="689"/>
      <c r="AJ34" s="689"/>
      <c r="AK34" s="689"/>
      <c r="AL34" s="690" t="s">
        <v>172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2645566</v>
      </c>
      <c r="CS34" s="686"/>
      <c r="CT34" s="686"/>
      <c r="CU34" s="686"/>
      <c r="CV34" s="686"/>
      <c r="CW34" s="686"/>
      <c r="CX34" s="686"/>
      <c r="CY34" s="687"/>
      <c r="CZ34" s="690">
        <v>10.7</v>
      </c>
      <c r="DA34" s="719"/>
      <c r="DB34" s="719"/>
      <c r="DC34" s="723"/>
      <c r="DD34" s="694">
        <v>1944296</v>
      </c>
      <c r="DE34" s="686"/>
      <c r="DF34" s="686"/>
      <c r="DG34" s="686"/>
      <c r="DH34" s="686"/>
      <c r="DI34" s="686"/>
      <c r="DJ34" s="686"/>
      <c r="DK34" s="687"/>
      <c r="DL34" s="694">
        <v>1373587</v>
      </c>
      <c r="DM34" s="686"/>
      <c r="DN34" s="686"/>
      <c r="DO34" s="686"/>
      <c r="DP34" s="686"/>
      <c r="DQ34" s="686"/>
      <c r="DR34" s="686"/>
      <c r="DS34" s="686"/>
      <c r="DT34" s="686"/>
      <c r="DU34" s="686"/>
      <c r="DV34" s="687"/>
      <c r="DW34" s="690">
        <v>12.9</v>
      </c>
      <c r="DX34" s="719"/>
      <c r="DY34" s="719"/>
      <c r="DZ34" s="719"/>
      <c r="EA34" s="719"/>
      <c r="EB34" s="719"/>
      <c r="EC34" s="720"/>
    </row>
    <row r="35" spans="2:133" ht="11.25" customHeight="1" x14ac:dyDescent="0.15">
      <c r="B35" s="682" t="s">
        <v>319</v>
      </c>
      <c r="C35" s="683"/>
      <c r="D35" s="683"/>
      <c r="E35" s="683"/>
      <c r="F35" s="683"/>
      <c r="G35" s="683"/>
      <c r="H35" s="683"/>
      <c r="I35" s="683"/>
      <c r="J35" s="683"/>
      <c r="K35" s="683"/>
      <c r="L35" s="683"/>
      <c r="M35" s="683"/>
      <c r="N35" s="683"/>
      <c r="O35" s="683"/>
      <c r="P35" s="683"/>
      <c r="Q35" s="684"/>
      <c r="R35" s="685">
        <v>431061</v>
      </c>
      <c r="S35" s="686"/>
      <c r="T35" s="686"/>
      <c r="U35" s="686"/>
      <c r="V35" s="686"/>
      <c r="W35" s="686"/>
      <c r="X35" s="686"/>
      <c r="Y35" s="687"/>
      <c r="Z35" s="688">
        <v>1.7</v>
      </c>
      <c r="AA35" s="688"/>
      <c r="AB35" s="688"/>
      <c r="AC35" s="688"/>
      <c r="AD35" s="689" t="s">
        <v>172</v>
      </c>
      <c r="AE35" s="689"/>
      <c r="AF35" s="689"/>
      <c r="AG35" s="689"/>
      <c r="AH35" s="689"/>
      <c r="AI35" s="689"/>
      <c r="AJ35" s="689"/>
      <c r="AK35" s="689"/>
      <c r="AL35" s="690" t="s">
        <v>172</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304134</v>
      </c>
      <c r="CS35" s="721"/>
      <c r="CT35" s="721"/>
      <c r="CU35" s="721"/>
      <c r="CV35" s="721"/>
      <c r="CW35" s="721"/>
      <c r="CX35" s="721"/>
      <c r="CY35" s="722"/>
      <c r="CZ35" s="690">
        <v>1.2</v>
      </c>
      <c r="DA35" s="719"/>
      <c r="DB35" s="719"/>
      <c r="DC35" s="723"/>
      <c r="DD35" s="694">
        <v>270743</v>
      </c>
      <c r="DE35" s="721"/>
      <c r="DF35" s="721"/>
      <c r="DG35" s="721"/>
      <c r="DH35" s="721"/>
      <c r="DI35" s="721"/>
      <c r="DJ35" s="721"/>
      <c r="DK35" s="722"/>
      <c r="DL35" s="694">
        <v>166911</v>
      </c>
      <c r="DM35" s="721"/>
      <c r="DN35" s="721"/>
      <c r="DO35" s="721"/>
      <c r="DP35" s="721"/>
      <c r="DQ35" s="721"/>
      <c r="DR35" s="721"/>
      <c r="DS35" s="721"/>
      <c r="DT35" s="721"/>
      <c r="DU35" s="721"/>
      <c r="DV35" s="722"/>
      <c r="DW35" s="690">
        <v>1.6</v>
      </c>
      <c r="DX35" s="719"/>
      <c r="DY35" s="719"/>
      <c r="DZ35" s="719"/>
      <c r="EA35" s="719"/>
      <c r="EB35" s="719"/>
      <c r="EC35" s="720"/>
    </row>
    <row r="36" spans="2:133" ht="11.25" customHeight="1" x14ac:dyDescent="0.15">
      <c r="B36" s="682" t="s">
        <v>323</v>
      </c>
      <c r="C36" s="683"/>
      <c r="D36" s="683"/>
      <c r="E36" s="683"/>
      <c r="F36" s="683"/>
      <c r="G36" s="683"/>
      <c r="H36" s="683"/>
      <c r="I36" s="683"/>
      <c r="J36" s="683"/>
      <c r="K36" s="683"/>
      <c r="L36" s="683"/>
      <c r="M36" s="683"/>
      <c r="N36" s="683"/>
      <c r="O36" s="683"/>
      <c r="P36" s="683"/>
      <c r="Q36" s="684"/>
      <c r="R36" s="685">
        <v>362390</v>
      </c>
      <c r="S36" s="686"/>
      <c r="T36" s="686"/>
      <c r="U36" s="686"/>
      <c r="V36" s="686"/>
      <c r="W36" s="686"/>
      <c r="X36" s="686"/>
      <c r="Y36" s="687"/>
      <c r="Z36" s="688">
        <v>1.4</v>
      </c>
      <c r="AA36" s="688"/>
      <c r="AB36" s="688"/>
      <c r="AC36" s="688"/>
      <c r="AD36" s="689" t="s">
        <v>172</v>
      </c>
      <c r="AE36" s="689"/>
      <c r="AF36" s="689"/>
      <c r="AG36" s="689"/>
      <c r="AH36" s="689"/>
      <c r="AI36" s="689"/>
      <c r="AJ36" s="689"/>
      <c r="AK36" s="689"/>
      <c r="AL36" s="690" t="s">
        <v>172</v>
      </c>
      <c r="AM36" s="691"/>
      <c r="AN36" s="691"/>
      <c r="AO36" s="692"/>
      <c r="AP36" s="235"/>
      <c r="AQ36" s="759" t="s">
        <v>324</v>
      </c>
      <c r="AR36" s="760"/>
      <c r="AS36" s="760"/>
      <c r="AT36" s="760"/>
      <c r="AU36" s="760"/>
      <c r="AV36" s="760"/>
      <c r="AW36" s="760"/>
      <c r="AX36" s="760"/>
      <c r="AY36" s="761"/>
      <c r="AZ36" s="674">
        <v>2246673</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82497</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6903111</v>
      </c>
      <c r="CS36" s="686"/>
      <c r="CT36" s="686"/>
      <c r="CU36" s="686"/>
      <c r="CV36" s="686"/>
      <c r="CW36" s="686"/>
      <c r="CX36" s="686"/>
      <c r="CY36" s="687"/>
      <c r="CZ36" s="690">
        <v>28</v>
      </c>
      <c r="DA36" s="719"/>
      <c r="DB36" s="719"/>
      <c r="DC36" s="723"/>
      <c r="DD36" s="694">
        <v>2346695</v>
      </c>
      <c r="DE36" s="686"/>
      <c r="DF36" s="686"/>
      <c r="DG36" s="686"/>
      <c r="DH36" s="686"/>
      <c r="DI36" s="686"/>
      <c r="DJ36" s="686"/>
      <c r="DK36" s="687"/>
      <c r="DL36" s="694">
        <v>1524715</v>
      </c>
      <c r="DM36" s="686"/>
      <c r="DN36" s="686"/>
      <c r="DO36" s="686"/>
      <c r="DP36" s="686"/>
      <c r="DQ36" s="686"/>
      <c r="DR36" s="686"/>
      <c r="DS36" s="686"/>
      <c r="DT36" s="686"/>
      <c r="DU36" s="686"/>
      <c r="DV36" s="687"/>
      <c r="DW36" s="690">
        <v>14.3</v>
      </c>
      <c r="DX36" s="719"/>
      <c r="DY36" s="719"/>
      <c r="DZ36" s="719"/>
      <c r="EA36" s="719"/>
      <c r="EB36" s="719"/>
      <c r="EC36" s="720"/>
    </row>
    <row r="37" spans="2:133" ht="11.25" customHeight="1" x14ac:dyDescent="0.15">
      <c r="B37" s="682" t="s">
        <v>327</v>
      </c>
      <c r="C37" s="683"/>
      <c r="D37" s="683"/>
      <c r="E37" s="683"/>
      <c r="F37" s="683"/>
      <c r="G37" s="683"/>
      <c r="H37" s="683"/>
      <c r="I37" s="683"/>
      <c r="J37" s="683"/>
      <c r="K37" s="683"/>
      <c r="L37" s="683"/>
      <c r="M37" s="683"/>
      <c r="N37" s="683"/>
      <c r="O37" s="683"/>
      <c r="P37" s="683"/>
      <c r="Q37" s="684"/>
      <c r="R37" s="685">
        <v>689038</v>
      </c>
      <c r="S37" s="686"/>
      <c r="T37" s="686"/>
      <c r="U37" s="686"/>
      <c r="V37" s="686"/>
      <c r="W37" s="686"/>
      <c r="X37" s="686"/>
      <c r="Y37" s="687"/>
      <c r="Z37" s="688">
        <v>2.7</v>
      </c>
      <c r="AA37" s="688"/>
      <c r="AB37" s="688"/>
      <c r="AC37" s="688"/>
      <c r="AD37" s="689" t="s">
        <v>172</v>
      </c>
      <c r="AE37" s="689"/>
      <c r="AF37" s="689"/>
      <c r="AG37" s="689"/>
      <c r="AH37" s="689"/>
      <c r="AI37" s="689"/>
      <c r="AJ37" s="689"/>
      <c r="AK37" s="689"/>
      <c r="AL37" s="690" t="s">
        <v>172</v>
      </c>
      <c r="AM37" s="691"/>
      <c r="AN37" s="691"/>
      <c r="AO37" s="692"/>
      <c r="AQ37" s="763" t="s">
        <v>328</v>
      </c>
      <c r="AR37" s="764"/>
      <c r="AS37" s="764"/>
      <c r="AT37" s="764"/>
      <c r="AU37" s="764"/>
      <c r="AV37" s="764"/>
      <c r="AW37" s="764"/>
      <c r="AX37" s="764"/>
      <c r="AY37" s="765"/>
      <c r="AZ37" s="685">
        <v>630762</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22125</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711009</v>
      </c>
      <c r="CS37" s="721"/>
      <c r="CT37" s="721"/>
      <c r="CU37" s="721"/>
      <c r="CV37" s="721"/>
      <c r="CW37" s="721"/>
      <c r="CX37" s="721"/>
      <c r="CY37" s="722"/>
      <c r="CZ37" s="690">
        <v>2.9</v>
      </c>
      <c r="DA37" s="719"/>
      <c r="DB37" s="719"/>
      <c r="DC37" s="723"/>
      <c r="DD37" s="694">
        <v>706492</v>
      </c>
      <c r="DE37" s="721"/>
      <c r="DF37" s="721"/>
      <c r="DG37" s="721"/>
      <c r="DH37" s="721"/>
      <c r="DI37" s="721"/>
      <c r="DJ37" s="721"/>
      <c r="DK37" s="722"/>
      <c r="DL37" s="694">
        <v>658820</v>
      </c>
      <c r="DM37" s="721"/>
      <c r="DN37" s="721"/>
      <c r="DO37" s="721"/>
      <c r="DP37" s="721"/>
      <c r="DQ37" s="721"/>
      <c r="DR37" s="721"/>
      <c r="DS37" s="721"/>
      <c r="DT37" s="721"/>
      <c r="DU37" s="721"/>
      <c r="DV37" s="722"/>
      <c r="DW37" s="690">
        <v>6.2</v>
      </c>
      <c r="DX37" s="719"/>
      <c r="DY37" s="719"/>
      <c r="DZ37" s="719"/>
      <c r="EA37" s="719"/>
      <c r="EB37" s="719"/>
      <c r="EC37" s="720"/>
    </row>
    <row r="38" spans="2:133" ht="11.25" customHeight="1" x14ac:dyDescent="0.15">
      <c r="B38" s="682" t="s">
        <v>331</v>
      </c>
      <c r="C38" s="683"/>
      <c r="D38" s="683"/>
      <c r="E38" s="683"/>
      <c r="F38" s="683"/>
      <c r="G38" s="683"/>
      <c r="H38" s="683"/>
      <c r="I38" s="683"/>
      <c r="J38" s="683"/>
      <c r="K38" s="683"/>
      <c r="L38" s="683"/>
      <c r="M38" s="683"/>
      <c r="N38" s="683"/>
      <c r="O38" s="683"/>
      <c r="P38" s="683"/>
      <c r="Q38" s="684"/>
      <c r="R38" s="685">
        <v>1000007</v>
      </c>
      <c r="S38" s="686"/>
      <c r="T38" s="686"/>
      <c r="U38" s="686"/>
      <c r="V38" s="686"/>
      <c r="W38" s="686"/>
      <c r="X38" s="686"/>
      <c r="Y38" s="687"/>
      <c r="Z38" s="688">
        <v>3.9</v>
      </c>
      <c r="AA38" s="688"/>
      <c r="AB38" s="688"/>
      <c r="AC38" s="688"/>
      <c r="AD38" s="689" t="s">
        <v>172</v>
      </c>
      <c r="AE38" s="689"/>
      <c r="AF38" s="689"/>
      <c r="AG38" s="689"/>
      <c r="AH38" s="689"/>
      <c r="AI38" s="689"/>
      <c r="AJ38" s="689"/>
      <c r="AK38" s="689"/>
      <c r="AL38" s="690" t="s">
        <v>172</v>
      </c>
      <c r="AM38" s="691"/>
      <c r="AN38" s="691"/>
      <c r="AO38" s="692"/>
      <c r="AQ38" s="763" t="s">
        <v>332</v>
      </c>
      <c r="AR38" s="764"/>
      <c r="AS38" s="764"/>
      <c r="AT38" s="764"/>
      <c r="AU38" s="764"/>
      <c r="AV38" s="764"/>
      <c r="AW38" s="764"/>
      <c r="AX38" s="764"/>
      <c r="AY38" s="765"/>
      <c r="AZ38" s="685">
        <v>64000</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6335</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1598138</v>
      </c>
      <c r="CS38" s="686"/>
      <c r="CT38" s="686"/>
      <c r="CU38" s="686"/>
      <c r="CV38" s="686"/>
      <c r="CW38" s="686"/>
      <c r="CX38" s="686"/>
      <c r="CY38" s="687"/>
      <c r="CZ38" s="690">
        <v>6.5</v>
      </c>
      <c r="DA38" s="719"/>
      <c r="DB38" s="719"/>
      <c r="DC38" s="723"/>
      <c r="DD38" s="694">
        <v>1289273</v>
      </c>
      <c r="DE38" s="686"/>
      <c r="DF38" s="686"/>
      <c r="DG38" s="686"/>
      <c r="DH38" s="686"/>
      <c r="DI38" s="686"/>
      <c r="DJ38" s="686"/>
      <c r="DK38" s="687"/>
      <c r="DL38" s="694">
        <v>1211245</v>
      </c>
      <c r="DM38" s="686"/>
      <c r="DN38" s="686"/>
      <c r="DO38" s="686"/>
      <c r="DP38" s="686"/>
      <c r="DQ38" s="686"/>
      <c r="DR38" s="686"/>
      <c r="DS38" s="686"/>
      <c r="DT38" s="686"/>
      <c r="DU38" s="686"/>
      <c r="DV38" s="687"/>
      <c r="DW38" s="690">
        <v>11.3</v>
      </c>
      <c r="DX38" s="719"/>
      <c r="DY38" s="719"/>
      <c r="DZ38" s="719"/>
      <c r="EA38" s="719"/>
      <c r="EB38" s="719"/>
      <c r="EC38" s="720"/>
    </row>
    <row r="39" spans="2:133" ht="11.25" customHeight="1" x14ac:dyDescent="0.15">
      <c r="B39" s="682" t="s">
        <v>335</v>
      </c>
      <c r="C39" s="683"/>
      <c r="D39" s="683"/>
      <c r="E39" s="683"/>
      <c r="F39" s="683"/>
      <c r="G39" s="683"/>
      <c r="H39" s="683"/>
      <c r="I39" s="683"/>
      <c r="J39" s="683"/>
      <c r="K39" s="683"/>
      <c r="L39" s="683"/>
      <c r="M39" s="683"/>
      <c r="N39" s="683"/>
      <c r="O39" s="683"/>
      <c r="P39" s="683"/>
      <c r="Q39" s="684"/>
      <c r="R39" s="685">
        <v>2386048</v>
      </c>
      <c r="S39" s="686"/>
      <c r="T39" s="686"/>
      <c r="U39" s="686"/>
      <c r="V39" s="686"/>
      <c r="W39" s="686"/>
      <c r="X39" s="686"/>
      <c r="Y39" s="687"/>
      <c r="Z39" s="688">
        <v>9.3000000000000007</v>
      </c>
      <c r="AA39" s="688"/>
      <c r="AB39" s="688"/>
      <c r="AC39" s="688"/>
      <c r="AD39" s="689" t="s">
        <v>172</v>
      </c>
      <c r="AE39" s="689"/>
      <c r="AF39" s="689"/>
      <c r="AG39" s="689"/>
      <c r="AH39" s="689"/>
      <c r="AI39" s="689"/>
      <c r="AJ39" s="689"/>
      <c r="AK39" s="689"/>
      <c r="AL39" s="690" t="s">
        <v>172</v>
      </c>
      <c r="AM39" s="691"/>
      <c r="AN39" s="691"/>
      <c r="AO39" s="692"/>
      <c r="AQ39" s="763" t="s">
        <v>336</v>
      </c>
      <c r="AR39" s="764"/>
      <c r="AS39" s="764"/>
      <c r="AT39" s="764"/>
      <c r="AU39" s="764"/>
      <c r="AV39" s="764"/>
      <c r="AW39" s="764"/>
      <c r="AX39" s="764"/>
      <c r="AY39" s="765"/>
      <c r="AZ39" s="685">
        <v>17773</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9977</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530982</v>
      </c>
      <c r="CS39" s="721"/>
      <c r="CT39" s="721"/>
      <c r="CU39" s="721"/>
      <c r="CV39" s="721"/>
      <c r="CW39" s="721"/>
      <c r="CX39" s="721"/>
      <c r="CY39" s="722"/>
      <c r="CZ39" s="690">
        <v>2.2000000000000002</v>
      </c>
      <c r="DA39" s="719"/>
      <c r="DB39" s="719"/>
      <c r="DC39" s="723"/>
      <c r="DD39" s="694">
        <v>309280</v>
      </c>
      <c r="DE39" s="721"/>
      <c r="DF39" s="721"/>
      <c r="DG39" s="721"/>
      <c r="DH39" s="721"/>
      <c r="DI39" s="721"/>
      <c r="DJ39" s="721"/>
      <c r="DK39" s="722"/>
      <c r="DL39" s="694" t="s">
        <v>172</v>
      </c>
      <c r="DM39" s="721"/>
      <c r="DN39" s="721"/>
      <c r="DO39" s="721"/>
      <c r="DP39" s="721"/>
      <c r="DQ39" s="721"/>
      <c r="DR39" s="721"/>
      <c r="DS39" s="721"/>
      <c r="DT39" s="721"/>
      <c r="DU39" s="721"/>
      <c r="DV39" s="722"/>
      <c r="DW39" s="690" t="s">
        <v>172</v>
      </c>
      <c r="DX39" s="719"/>
      <c r="DY39" s="719"/>
      <c r="DZ39" s="719"/>
      <c r="EA39" s="719"/>
      <c r="EB39" s="719"/>
      <c r="EC39" s="720"/>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172</v>
      </c>
      <c r="S40" s="686"/>
      <c r="T40" s="686"/>
      <c r="U40" s="686"/>
      <c r="V40" s="686"/>
      <c r="W40" s="686"/>
      <c r="X40" s="686"/>
      <c r="Y40" s="687"/>
      <c r="Z40" s="688" t="s">
        <v>172</v>
      </c>
      <c r="AA40" s="688"/>
      <c r="AB40" s="688"/>
      <c r="AC40" s="688"/>
      <c r="AD40" s="689" t="s">
        <v>172</v>
      </c>
      <c r="AE40" s="689"/>
      <c r="AF40" s="689"/>
      <c r="AG40" s="689"/>
      <c r="AH40" s="689"/>
      <c r="AI40" s="689"/>
      <c r="AJ40" s="689"/>
      <c r="AK40" s="689"/>
      <c r="AL40" s="690" t="s">
        <v>172</v>
      </c>
      <c r="AM40" s="691"/>
      <c r="AN40" s="691"/>
      <c r="AO40" s="692"/>
      <c r="AQ40" s="763" t="s">
        <v>340</v>
      </c>
      <c r="AR40" s="764"/>
      <c r="AS40" s="764"/>
      <c r="AT40" s="764"/>
      <c r="AU40" s="764"/>
      <c r="AV40" s="764"/>
      <c r="AW40" s="764"/>
      <c r="AX40" s="764"/>
      <c r="AY40" s="765"/>
      <c r="AZ40" s="685">
        <v>14028</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84</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583003</v>
      </c>
      <c r="CS40" s="686"/>
      <c r="CT40" s="686"/>
      <c r="CU40" s="686"/>
      <c r="CV40" s="686"/>
      <c r="CW40" s="686"/>
      <c r="CX40" s="686"/>
      <c r="CY40" s="687"/>
      <c r="CZ40" s="690">
        <v>2.4</v>
      </c>
      <c r="DA40" s="719"/>
      <c r="DB40" s="719"/>
      <c r="DC40" s="723"/>
      <c r="DD40" s="694">
        <v>4800</v>
      </c>
      <c r="DE40" s="686"/>
      <c r="DF40" s="686"/>
      <c r="DG40" s="686"/>
      <c r="DH40" s="686"/>
      <c r="DI40" s="686"/>
      <c r="DJ40" s="686"/>
      <c r="DK40" s="687"/>
      <c r="DL40" s="694" t="s">
        <v>172</v>
      </c>
      <c r="DM40" s="686"/>
      <c r="DN40" s="686"/>
      <c r="DO40" s="686"/>
      <c r="DP40" s="686"/>
      <c r="DQ40" s="686"/>
      <c r="DR40" s="686"/>
      <c r="DS40" s="686"/>
      <c r="DT40" s="686"/>
      <c r="DU40" s="686"/>
      <c r="DV40" s="687"/>
      <c r="DW40" s="690" t="s">
        <v>172</v>
      </c>
      <c r="DX40" s="719"/>
      <c r="DY40" s="719"/>
      <c r="DZ40" s="719"/>
      <c r="EA40" s="719"/>
      <c r="EB40" s="719"/>
      <c r="EC40" s="720"/>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172</v>
      </c>
      <c r="S41" s="686"/>
      <c r="T41" s="686"/>
      <c r="U41" s="686"/>
      <c r="V41" s="686"/>
      <c r="W41" s="686"/>
      <c r="X41" s="686"/>
      <c r="Y41" s="687"/>
      <c r="Z41" s="688" t="s">
        <v>172</v>
      </c>
      <c r="AA41" s="688"/>
      <c r="AB41" s="688"/>
      <c r="AC41" s="688"/>
      <c r="AD41" s="689" t="s">
        <v>172</v>
      </c>
      <c r="AE41" s="689"/>
      <c r="AF41" s="689"/>
      <c r="AG41" s="689"/>
      <c r="AH41" s="689"/>
      <c r="AI41" s="689"/>
      <c r="AJ41" s="689"/>
      <c r="AK41" s="689"/>
      <c r="AL41" s="690" t="s">
        <v>172</v>
      </c>
      <c r="AM41" s="691"/>
      <c r="AN41" s="691"/>
      <c r="AO41" s="692"/>
      <c r="AQ41" s="763" t="s">
        <v>345</v>
      </c>
      <c r="AR41" s="764"/>
      <c r="AS41" s="764"/>
      <c r="AT41" s="764"/>
      <c r="AU41" s="764"/>
      <c r="AV41" s="764"/>
      <c r="AW41" s="764"/>
      <c r="AX41" s="764"/>
      <c r="AY41" s="765"/>
      <c r="AZ41" s="685">
        <v>345653</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172</v>
      </c>
      <c r="CS41" s="721"/>
      <c r="CT41" s="721"/>
      <c r="CU41" s="721"/>
      <c r="CV41" s="721"/>
      <c r="CW41" s="721"/>
      <c r="CX41" s="721"/>
      <c r="CY41" s="722"/>
      <c r="CZ41" s="690" t="s">
        <v>172</v>
      </c>
      <c r="DA41" s="719"/>
      <c r="DB41" s="719"/>
      <c r="DC41" s="723"/>
      <c r="DD41" s="694" t="s">
        <v>172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522162</v>
      </c>
      <c r="S42" s="686"/>
      <c r="T42" s="686"/>
      <c r="U42" s="686"/>
      <c r="V42" s="686"/>
      <c r="W42" s="686"/>
      <c r="X42" s="686"/>
      <c r="Y42" s="687"/>
      <c r="Z42" s="688">
        <v>2</v>
      </c>
      <c r="AA42" s="688"/>
      <c r="AB42" s="688"/>
      <c r="AC42" s="688"/>
      <c r="AD42" s="689" t="s">
        <v>172</v>
      </c>
      <c r="AE42" s="689"/>
      <c r="AF42" s="689"/>
      <c r="AG42" s="689"/>
      <c r="AH42" s="689"/>
      <c r="AI42" s="689"/>
      <c r="AJ42" s="689"/>
      <c r="AK42" s="689"/>
      <c r="AL42" s="690" t="s">
        <v>172</v>
      </c>
      <c r="AM42" s="691"/>
      <c r="AN42" s="691"/>
      <c r="AO42" s="692"/>
      <c r="AQ42" s="784" t="s">
        <v>349</v>
      </c>
      <c r="AR42" s="785"/>
      <c r="AS42" s="785"/>
      <c r="AT42" s="785"/>
      <c r="AU42" s="785"/>
      <c r="AV42" s="785"/>
      <c r="AW42" s="785"/>
      <c r="AX42" s="785"/>
      <c r="AY42" s="786"/>
      <c r="AZ42" s="776">
        <v>1174457</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290</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4219377</v>
      </c>
      <c r="CS42" s="686"/>
      <c r="CT42" s="686"/>
      <c r="CU42" s="686"/>
      <c r="CV42" s="686"/>
      <c r="CW42" s="686"/>
      <c r="CX42" s="686"/>
      <c r="CY42" s="687"/>
      <c r="CZ42" s="690">
        <v>17.100000000000001</v>
      </c>
      <c r="DA42" s="691"/>
      <c r="DB42" s="691"/>
      <c r="DC42" s="703"/>
      <c r="DD42" s="694">
        <v>780456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352</v>
      </c>
      <c r="C43" s="736"/>
      <c r="D43" s="736"/>
      <c r="E43" s="736"/>
      <c r="F43" s="736"/>
      <c r="G43" s="736"/>
      <c r="H43" s="736"/>
      <c r="I43" s="736"/>
      <c r="J43" s="736"/>
      <c r="K43" s="736"/>
      <c r="L43" s="736"/>
      <c r="M43" s="736"/>
      <c r="N43" s="736"/>
      <c r="O43" s="736"/>
      <c r="P43" s="736"/>
      <c r="Q43" s="737"/>
      <c r="R43" s="776">
        <v>25587946</v>
      </c>
      <c r="S43" s="777"/>
      <c r="T43" s="777"/>
      <c r="U43" s="777"/>
      <c r="V43" s="777"/>
      <c r="W43" s="777"/>
      <c r="X43" s="777"/>
      <c r="Y43" s="778"/>
      <c r="Z43" s="779">
        <v>100</v>
      </c>
      <c r="AA43" s="779"/>
      <c r="AB43" s="779"/>
      <c r="AC43" s="779"/>
      <c r="AD43" s="780">
        <v>10165080</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86722</v>
      </c>
      <c r="CS43" s="721"/>
      <c r="CT43" s="721"/>
      <c r="CU43" s="721"/>
      <c r="CV43" s="721"/>
      <c r="CW43" s="721"/>
      <c r="CX43" s="721"/>
      <c r="CY43" s="722"/>
      <c r="CZ43" s="690">
        <v>0.4</v>
      </c>
      <c r="DA43" s="719"/>
      <c r="DB43" s="719"/>
      <c r="DC43" s="723"/>
      <c r="DD43" s="694">
        <v>86644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3713056</v>
      </c>
      <c r="CS44" s="686"/>
      <c r="CT44" s="686"/>
      <c r="CU44" s="686"/>
      <c r="CV44" s="686"/>
      <c r="CW44" s="686"/>
      <c r="CX44" s="686"/>
      <c r="CY44" s="687"/>
      <c r="CZ44" s="690">
        <v>15</v>
      </c>
      <c r="DA44" s="691"/>
      <c r="DB44" s="691"/>
      <c r="DC44" s="703"/>
      <c r="DD44" s="694">
        <v>768339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1413598</v>
      </c>
      <c r="CS45" s="721"/>
      <c r="CT45" s="721"/>
      <c r="CU45" s="721"/>
      <c r="CV45" s="721"/>
      <c r="CW45" s="721"/>
      <c r="CX45" s="721"/>
      <c r="CY45" s="722"/>
      <c r="CZ45" s="690">
        <v>5.7</v>
      </c>
      <c r="DA45" s="719"/>
      <c r="DB45" s="719"/>
      <c r="DC45" s="723"/>
      <c r="DD45" s="694">
        <v>142154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2289910</v>
      </c>
      <c r="CS46" s="686"/>
      <c r="CT46" s="686"/>
      <c r="CU46" s="686"/>
      <c r="CV46" s="686"/>
      <c r="CW46" s="686"/>
      <c r="CX46" s="686"/>
      <c r="CY46" s="687"/>
      <c r="CZ46" s="690">
        <v>9.3000000000000007</v>
      </c>
      <c r="DA46" s="691"/>
      <c r="DB46" s="691"/>
      <c r="DC46" s="703"/>
      <c r="DD46" s="694">
        <v>624737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506321</v>
      </c>
      <c r="CS47" s="721"/>
      <c r="CT47" s="721"/>
      <c r="CU47" s="721"/>
      <c r="CV47" s="721"/>
      <c r="CW47" s="721"/>
      <c r="CX47" s="721"/>
      <c r="CY47" s="722"/>
      <c r="CZ47" s="690">
        <v>2.1</v>
      </c>
      <c r="DA47" s="719"/>
      <c r="DB47" s="719"/>
      <c r="DC47" s="723"/>
      <c r="DD47" s="694">
        <v>12117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172</v>
      </c>
      <c r="CS48" s="686"/>
      <c r="CT48" s="686"/>
      <c r="CU48" s="686"/>
      <c r="CV48" s="686"/>
      <c r="CW48" s="686"/>
      <c r="CX48" s="686"/>
      <c r="CY48" s="687"/>
      <c r="CZ48" s="690" t="s">
        <v>362</v>
      </c>
      <c r="DA48" s="691"/>
      <c r="DB48" s="691"/>
      <c r="DC48" s="703"/>
      <c r="DD48" s="694" t="s">
        <v>362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24672575</v>
      </c>
      <c r="CS49" s="756"/>
      <c r="CT49" s="756"/>
      <c r="CU49" s="756"/>
      <c r="CV49" s="756"/>
      <c r="CW49" s="756"/>
      <c r="CX49" s="756"/>
      <c r="CY49" s="787"/>
      <c r="CZ49" s="781">
        <v>100</v>
      </c>
      <c r="DA49" s="788"/>
      <c r="DB49" s="788"/>
      <c r="DC49" s="789"/>
      <c r="DD49" s="790">
        <v>12309356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LRIceesP9mmoQrn1qOwrzXKOoMrWMRuk9ZCZv/gnhFsa8ZutfB1bFq+ZXSXvyhNibn1mSRMEfSt6jaXh7A3OQ==" saltValue="IW5p6GgrjJSJYsTFDmmX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25461</v>
      </c>
      <c r="R7" s="821"/>
      <c r="S7" s="821"/>
      <c r="T7" s="821"/>
      <c r="U7" s="821"/>
      <c r="V7" s="821">
        <v>24645</v>
      </c>
      <c r="W7" s="821"/>
      <c r="X7" s="821"/>
      <c r="Y7" s="821"/>
      <c r="Z7" s="821"/>
      <c r="AA7" s="821">
        <v>816</v>
      </c>
      <c r="AB7" s="821"/>
      <c r="AC7" s="821"/>
      <c r="AD7" s="821"/>
      <c r="AE7" s="822"/>
      <c r="AF7" s="823">
        <v>620</v>
      </c>
      <c r="AG7" s="824"/>
      <c r="AH7" s="824"/>
      <c r="AI7" s="824"/>
      <c r="AJ7" s="825"/>
      <c r="AK7" s="860">
        <v>365</v>
      </c>
      <c r="AL7" s="861"/>
      <c r="AM7" s="861"/>
      <c r="AN7" s="861"/>
      <c r="AO7" s="861"/>
      <c r="AP7" s="861">
        <v>19939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607</v>
      </c>
      <c r="BS7" s="864" t="s">
        <v>604</v>
      </c>
      <c r="BT7" s="865"/>
      <c r="BU7" s="865"/>
      <c r="BV7" s="865"/>
      <c r="BW7" s="865"/>
      <c r="BX7" s="865"/>
      <c r="BY7" s="865"/>
      <c r="BZ7" s="865"/>
      <c r="CA7" s="865"/>
      <c r="CB7" s="865"/>
      <c r="CC7" s="865"/>
      <c r="CD7" s="865"/>
      <c r="CE7" s="865"/>
      <c r="CF7" s="865"/>
      <c r="CG7" s="866"/>
      <c r="CH7" s="857">
        <v>1</v>
      </c>
      <c r="CI7" s="858"/>
      <c r="CJ7" s="858"/>
      <c r="CK7" s="858"/>
      <c r="CL7" s="859"/>
      <c r="CM7" s="857">
        <v>-286</v>
      </c>
      <c r="CN7" s="858"/>
      <c r="CO7" s="858"/>
      <c r="CP7" s="858"/>
      <c r="CQ7" s="859"/>
      <c r="CR7" s="857">
        <v>3</v>
      </c>
      <c r="CS7" s="858"/>
      <c r="CT7" s="858"/>
      <c r="CU7" s="858"/>
      <c r="CV7" s="859"/>
      <c r="CW7" s="857">
        <v>60</v>
      </c>
      <c r="CX7" s="858"/>
      <c r="CY7" s="858"/>
      <c r="CZ7" s="858"/>
      <c r="DA7" s="859"/>
      <c r="DB7" s="857" t="s">
        <v>603</v>
      </c>
      <c r="DC7" s="858"/>
      <c r="DD7" s="858"/>
      <c r="DE7" s="858"/>
      <c r="DF7" s="859"/>
      <c r="DG7" s="857">
        <v>550</v>
      </c>
      <c r="DH7" s="858"/>
      <c r="DI7" s="858"/>
      <c r="DJ7" s="858"/>
      <c r="DK7" s="859"/>
      <c r="DL7" s="857" t="s">
        <v>603</v>
      </c>
      <c r="DM7" s="858"/>
      <c r="DN7" s="858"/>
      <c r="DO7" s="858"/>
      <c r="DP7" s="859"/>
      <c r="DQ7" s="857">
        <v>286</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v>0</v>
      </c>
      <c r="AB8" s="845"/>
      <c r="AC8" s="845"/>
      <c r="AD8" s="845"/>
      <c r="AE8" s="846"/>
      <c r="AF8" s="847" t="s">
        <v>388</v>
      </c>
      <c r="AG8" s="848"/>
      <c r="AH8" s="848"/>
      <c r="AI8" s="848"/>
      <c r="AJ8" s="849"/>
      <c r="AK8" s="850">
        <v>0</v>
      </c>
      <c r="AL8" s="851"/>
      <c r="AM8" s="851"/>
      <c r="AN8" s="851"/>
      <c r="AO8" s="851"/>
      <c r="AP8" s="851" t="s">
        <v>590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605</v>
      </c>
      <c r="BT8" s="855"/>
      <c r="BU8" s="855"/>
      <c r="BV8" s="855"/>
      <c r="BW8" s="855"/>
      <c r="BX8" s="855"/>
      <c r="BY8" s="855"/>
      <c r="BZ8" s="855"/>
      <c r="CA8" s="855"/>
      <c r="CB8" s="855"/>
      <c r="CC8" s="855"/>
      <c r="CD8" s="855"/>
      <c r="CE8" s="855"/>
      <c r="CF8" s="855"/>
      <c r="CG8" s="856"/>
      <c r="CH8" s="867">
        <v>3</v>
      </c>
      <c r="CI8" s="868"/>
      <c r="CJ8" s="868"/>
      <c r="CK8" s="868"/>
      <c r="CL8" s="869"/>
      <c r="CM8" s="867">
        <v>15</v>
      </c>
      <c r="CN8" s="868"/>
      <c r="CO8" s="868"/>
      <c r="CP8" s="868"/>
      <c r="CQ8" s="869"/>
      <c r="CR8" s="867">
        <v>8</v>
      </c>
      <c r="CS8" s="868"/>
      <c r="CT8" s="868"/>
      <c r="CU8" s="868"/>
      <c r="CV8" s="869"/>
      <c r="CW8" s="867">
        <v>2</v>
      </c>
      <c r="CX8" s="868"/>
      <c r="CY8" s="868"/>
      <c r="CZ8" s="868"/>
      <c r="DA8" s="869"/>
      <c r="DB8" s="867" t="s">
        <v>603</v>
      </c>
      <c r="DC8" s="868"/>
      <c r="DD8" s="868"/>
      <c r="DE8" s="868"/>
      <c r="DF8" s="869"/>
      <c r="DG8" s="867" t="s">
        <v>603</v>
      </c>
      <c r="DH8" s="868"/>
      <c r="DI8" s="868"/>
      <c r="DJ8" s="868"/>
      <c r="DK8" s="869"/>
      <c r="DL8" s="867" t="s">
        <v>603</v>
      </c>
      <c r="DM8" s="868"/>
      <c r="DN8" s="868"/>
      <c r="DO8" s="868"/>
      <c r="DP8" s="869"/>
      <c r="DQ8" s="867" t="s">
        <v>603</v>
      </c>
      <c r="DR8" s="868"/>
      <c r="DS8" s="868"/>
      <c r="DT8" s="868"/>
      <c r="DU8" s="869"/>
      <c r="DV8" s="870"/>
      <c r="DW8" s="871"/>
      <c r="DX8" s="871"/>
      <c r="DY8" s="871"/>
      <c r="DZ8" s="872"/>
      <c r="EA8" s="256"/>
    </row>
    <row r="9" spans="1:131" s="257" customFormat="1" ht="26.25" customHeight="1" x14ac:dyDescent="0.15">
      <c r="A9" s="263">
        <v>3</v>
      </c>
      <c r="B9" s="841" t="s">
        <v>389</v>
      </c>
      <c r="C9" s="842"/>
      <c r="D9" s="842"/>
      <c r="E9" s="842"/>
      <c r="F9" s="842"/>
      <c r="G9" s="842"/>
      <c r="H9" s="842"/>
      <c r="I9" s="842"/>
      <c r="J9" s="842"/>
      <c r="K9" s="842"/>
      <c r="L9" s="842"/>
      <c r="M9" s="842"/>
      <c r="N9" s="842"/>
      <c r="O9" s="842"/>
      <c r="P9" s="843"/>
      <c r="Q9" s="844">
        <v>7</v>
      </c>
      <c r="R9" s="845"/>
      <c r="S9" s="845"/>
      <c r="T9" s="845"/>
      <c r="U9" s="845"/>
      <c r="V9" s="845">
        <v>7</v>
      </c>
      <c r="W9" s="845"/>
      <c r="X9" s="845"/>
      <c r="Y9" s="845"/>
      <c r="Z9" s="845"/>
      <c r="AA9" s="845">
        <v>0</v>
      </c>
      <c r="AB9" s="845"/>
      <c r="AC9" s="845"/>
      <c r="AD9" s="845"/>
      <c r="AE9" s="846"/>
      <c r="AF9" s="847" t="s">
        <v>390</v>
      </c>
      <c r="AG9" s="848"/>
      <c r="AH9" s="848"/>
      <c r="AI9" s="848"/>
      <c r="AJ9" s="849"/>
      <c r="AK9" s="850">
        <v>3</v>
      </c>
      <c r="AL9" s="851"/>
      <c r="AM9" s="851"/>
      <c r="AN9" s="851"/>
      <c r="AO9" s="851"/>
      <c r="AP9" s="851" t="s">
        <v>590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606</v>
      </c>
      <c r="BT9" s="855"/>
      <c r="BU9" s="855"/>
      <c r="BV9" s="855"/>
      <c r="BW9" s="855"/>
      <c r="BX9" s="855"/>
      <c r="BY9" s="855"/>
      <c r="BZ9" s="855"/>
      <c r="CA9" s="855"/>
      <c r="CB9" s="855"/>
      <c r="CC9" s="855"/>
      <c r="CD9" s="855"/>
      <c r="CE9" s="855"/>
      <c r="CF9" s="855"/>
      <c r="CG9" s="856"/>
      <c r="CH9" s="867">
        <v>15</v>
      </c>
      <c r="CI9" s="868"/>
      <c r="CJ9" s="868"/>
      <c r="CK9" s="868"/>
      <c r="CL9" s="869"/>
      <c r="CM9" s="867">
        <v>42</v>
      </c>
      <c r="CN9" s="868"/>
      <c r="CO9" s="868"/>
      <c r="CP9" s="868"/>
      <c r="CQ9" s="869"/>
      <c r="CR9" s="867">
        <v>11</v>
      </c>
      <c r="CS9" s="868"/>
      <c r="CT9" s="868"/>
      <c r="CU9" s="868"/>
      <c r="CV9" s="869"/>
      <c r="CW9" s="867" t="s">
        <v>603</v>
      </c>
      <c r="CX9" s="868"/>
      <c r="CY9" s="868"/>
      <c r="CZ9" s="868"/>
      <c r="DA9" s="869"/>
      <c r="DB9" s="867" t="s">
        <v>603</v>
      </c>
      <c r="DC9" s="868"/>
      <c r="DD9" s="868"/>
      <c r="DE9" s="868"/>
      <c r="DF9" s="869"/>
      <c r="DG9" s="867" t="s">
        <v>603</v>
      </c>
      <c r="DH9" s="868"/>
      <c r="DI9" s="868"/>
      <c r="DJ9" s="868"/>
      <c r="DK9" s="869"/>
      <c r="DL9" s="867" t="s">
        <v>603</v>
      </c>
      <c r="DM9" s="868"/>
      <c r="DN9" s="868"/>
      <c r="DO9" s="868"/>
      <c r="DP9" s="869"/>
      <c r="DQ9" s="867" t="s">
        <v>603</v>
      </c>
      <c r="DR9" s="868"/>
      <c r="DS9" s="868"/>
      <c r="DT9" s="868"/>
      <c r="DU9" s="869"/>
      <c r="DV9" s="870"/>
      <c r="DW9" s="871"/>
      <c r="DX9" s="871"/>
      <c r="DY9" s="871"/>
      <c r="DZ9" s="872"/>
      <c r="EA9" s="256"/>
    </row>
    <row r="10" spans="1:131" s="257" customFormat="1" ht="26.25" customHeight="1" x14ac:dyDescent="0.15">
      <c r="A10" s="263">
        <v>4</v>
      </c>
      <c r="B10" s="841" t="s">
        <v>391</v>
      </c>
      <c r="C10" s="842"/>
      <c r="D10" s="842"/>
      <c r="E10" s="842"/>
      <c r="F10" s="842"/>
      <c r="G10" s="842"/>
      <c r="H10" s="842"/>
      <c r="I10" s="842"/>
      <c r="J10" s="842"/>
      <c r="K10" s="842"/>
      <c r="L10" s="842"/>
      <c r="M10" s="842"/>
      <c r="N10" s="842"/>
      <c r="O10" s="842"/>
      <c r="P10" s="843"/>
      <c r="Q10" s="844">
        <v>103</v>
      </c>
      <c r="R10" s="845"/>
      <c r="S10" s="845"/>
      <c r="T10" s="845"/>
      <c r="U10" s="845"/>
      <c r="V10" s="845">
        <v>8</v>
      </c>
      <c r="W10" s="845"/>
      <c r="X10" s="845"/>
      <c r="Y10" s="845"/>
      <c r="Z10" s="845"/>
      <c r="AA10" s="845">
        <v>95</v>
      </c>
      <c r="AB10" s="845"/>
      <c r="AC10" s="845"/>
      <c r="AD10" s="845"/>
      <c r="AE10" s="846"/>
      <c r="AF10" s="847">
        <v>95</v>
      </c>
      <c r="AG10" s="848"/>
      <c r="AH10" s="848"/>
      <c r="AI10" s="848"/>
      <c r="AJ10" s="849"/>
      <c r="AK10" s="850" t="s">
        <v>590</v>
      </c>
      <c r="AL10" s="851"/>
      <c r="AM10" s="851"/>
      <c r="AN10" s="851"/>
      <c r="AO10" s="851"/>
      <c r="AP10" s="851">
        <v>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t="s">
        <v>392</v>
      </c>
      <c r="C11" s="842"/>
      <c r="D11" s="842"/>
      <c r="E11" s="842"/>
      <c r="F11" s="842"/>
      <c r="G11" s="842"/>
      <c r="H11" s="842"/>
      <c r="I11" s="842"/>
      <c r="J11" s="842"/>
      <c r="K11" s="842"/>
      <c r="L11" s="842"/>
      <c r="M11" s="842"/>
      <c r="N11" s="842"/>
      <c r="O11" s="842"/>
      <c r="P11" s="843"/>
      <c r="Q11" s="844">
        <v>40</v>
      </c>
      <c r="R11" s="845"/>
      <c r="S11" s="845"/>
      <c r="T11" s="845"/>
      <c r="U11" s="845"/>
      <c r="V11" s="845">
        <v>35</v>
      </c>
      <c r="W11" s="845"/>
      <c r="X11" s="845"/>
      <c r="Y11" s="845"/>
      <c r="Z11" s="845"/>
      <c r="AA11" s="845">
        <v>5</v>
      </c>
      <c r="AB11" s="845"/>
      <c r="AC11" s="845"/>
      <c r="AD11" s="845"/>
      <c r="AE11" s="846"/>
      <c r="AF11" s="847">
        <v>5</v>
      </c>
      <c r="AG11" s="848"/>
      <c r="AH11" s="848"/>
      <c r="AI11" s="848"/>
      <c r="AJ11" s="849"/>
      <c r="AK11" s="850" t="s">
        <v>590</v>
      </c>
      <c r="AL11" s="851"/>
      <c r="AM11" s="851"/>
      <c r="AN11" s="851"/>
      <c r="AO11" s="851"/>
      <c r="AP11" s="851" t="s">
        <v>590</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25588</v>
      </c>
      <c r="R23" s="880"/>
      <c r="S23" s="880"/>
      <c r="T23" s="880"/>
      <c r="U23" s="880"/>
      <c r="V23" s="880">
        <v>24673</v>
      </c>
      <c r="W23" s="880"/>
      <c r="X23" s="880"/>
      <c r="Y23" s="880"/>
      <c r="Z23" s="880"/>
      <c r="AA23" s="880">
        <v>915</v>
      </c>
      <c r="AB23" s="880"/>
      <c r="AC23" s="880"/>
      <c r="AD23" s="880"/>
      <c r="AE23" s="881"/>
      <c r="AF23" s="882">
        <v>720</v>
      </c>
      <c r="AG23" s="880"/>
      <c r="AH23" s="880"/>
      <c r="AI23" s="880"/>
      <c r="AJ23" s="883"/>
      <c r="AK23" s="884"/>
      <c r="AL23" s="885"/>
      <c r="AM23" s="885"/>
      <c r="AN23" s="885"/>
      <c r="AO23" s="885"/>
      <c r="AP23" s="880">
        <v>19940</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4177</v>
      </c>
      <c r="R28" s="909"/>
      <c r="S28" s="909"/>
      <c r="T28" s="909"/>
      <c r="U28" s="909"/>
      <c r="V28" s="909">
        <v>4094</v>
      </c>
      <c r="W28" s="909"/>
      <c r="X28" s="909"/>
      <c r="Y28" s="909"/>
      <c r="Z28" s="909"/>
      <c r="AA28" s="909">
        <v>82</v>
      </c>
      <c r="AB28" s="909"/>
      <c r="AC28" s="909"/>
      <c r="AD28" s="909"/>
      <c r="AE28" s="910"/>
      <c r="AF28" s="911">
        <v>82</v>
      </c>
      <c r="AG28" s="909"/>
      <c r="AH28" s="909"/>
      <c r="AI28" s="909"/>
      <c r="AJ28" s="912"/>
      <c r="AK28" s="913">
        <v>346</v>
      </c>
      <c r="AL28" s="904"/>
      <c r="AM28" s="904"/>
      <c r="AN28" s="904"/>
      <c r="AO28" s="904"/>
      <c r="AP28" s="904" t="s">
        <v>590</v>
      </c>
      <c r="AQ28" s="904"/>
      <c r="AR28" s="904"/>
      <c r="AS28" s="904"/>
      <c r="AT28" s="904"/>
      <c r="AU28" s="904" t="s">
        <v>590</v>
      </c>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518</v>
      </c>
      <c r="R29" s="845"/>
      <c r="S29" s="845"/>
      <c r="T29" s="845"/>
      <c r="U29" s="845"/>
      <c r="V29" s="845">
        <v>516</v>
      </c>
      <c r="W29" s="845"/>
      <c r="X29" s="845"/>
      <c r="Y29" s="845"/>
      <c r="Z29" s="845"/>
      <c r="AA29" s="845">
        <v>2</v>
      </c>
      <c r="AB29" s="845"/>
      <c r="AC29" s="845"/>
      <c r="AD29" s="845"/>
      <c r="AE29" s="846"/>
      <c r="AF29" s="847">
        <v>2</v>
      </c>
      <c r="AG29" s="848"/>
      <c r="AH29" s="848"/>
      <c r="AI29" s="848"/>
      <c r="AJ29" s="849"/>
      <c r="AK29" s="916">
        <v>138</v>
      </c>
      <c r="AL29" s="917"/>
      <c r="AM29" s="917"/>
      <c r="AN29" s="917"/>
      <c r="AO29" s="917"/>
      <c r="AP29" s="917" t="s">
        <v>590</v>
      </c>
      <c r="AQ29" s="917"/>
      <c r="AR29" s="917"/>
      <c r="AS29" s="917"/>
      <c r="AT29" s="917"/>
      <c r="AU29" s="917" t="s">
        <v>590</v>
      </c>
      <c r="AV29" s="917"/>
      <c r="AW29" s="917"/>
      <c r="AX29" s="917"/>
      <c r="AY29" s="917"/>
      <c r="AZ29" s="918" t="s">
        <v>590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3872</v>
      </c>
      <c r="R30" s="845"/>
      <c r="S30" s="845"/>
      <c r="T30" s="845"/>
      <c r="U30" s="845"/>
      <c r="V30" s="845">
        <v>3764</v>
      </c>
      <c r="W30" s="845"/>
      <c r="X30" s="845"/>
      <c r="Y30" s="845"/>
      <c r="Z30" s="845"/>
      <c r="AA30" s="845">
        <v>108</v>
      </c>
      <c r="AB30" s="845"/>
      <c r="AC30" s="845"/>
      <c r="AD30" s="845"/>
      <c r="AE30" s="846"/>
      <c r="AF30" s="847">
        <v>108</v>
      </c>
      <c r="AG30" s="848"/>
      <c r="AH30" s="848"/>
      <c r="AI30" s="848"/>
      <c r="AJ30" s="849"/>
      <c r="AK30" s="916">
        <v>595</v>
      </c>
      <c r="AL30" s="917"/>
      <c r="AM30" s="917"/>
      <c r="AN30" s="917"/>
      <c r="AO30" s="917"/>
      <c r="AP30" s="917" t="s">
        <v>590</v>
      </c>
      <c r="AQ30" s="917"/>
      <c r="AR30" s="917"/>
      <c r="AS30" s="917"/>
      <c r="AT30" s="917"/>
      <c r="AU30" s="917" t="s">
        <v>590</v>
      </c>
      <c r="AV30" s="917"/>
      <c r="AW30" s="917"/>
      <c r="AX30" s="917"/>
      <c r="AY30" s="917"/>
      <c r="AZ30" s="918" t="s">
        <v>590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940</v>
      </c>
      <c r="R31" s="845"/>
      <c r="S31" s="845"/>
      <c r="T31" s="845"/>
      <c r="U31" s="845"/>
      <c r="V31" s="845">
        <v>879</v>
      </c>
      <c r="W31" s="845"/>
      <c r="X31" s="845"/>
      <c r="Y31" s="845"/>
      <c r="Z31" s="845"/>
      <c r="AA31" s="845">
        <v>61</v>
      </c>
      <c r="AB31" s="845"/>
      <c r="AC31" s="845"/>
      <c r="AD31" s="845"/>
      <c r="AE31" s="846"/>
      <c r="AF31" s="847">
        <v>2408</v>
      </c>
      <c r="AG31" s="848"/>
      <c r="AH31" s="848"/>
      <c r="AI31" s="848"/>
      <c r="AJ31" s="849"/>
      <c r="AK31" s="916">
        <v>11</v>
      </c>
      <c r="AL31" s="917"/>
      <c r="AM31" s="917"/>
      <c r="AN31" s="917"/>
      <c r="AO31" s="917"/>
      <c r="AP31" s="917">
        <v>2600</v>
      </c>
      <c r="AQ31" s="917"/>
      <c r="AR31" s="917"/>
      <c r="AS31" s="917"/>
      <c r="AT31" s="917"/>
      <c r="AU31" s="917">
        <v>120</v>
      </c>
      <c r="AV31" s="917"/>
      <c r="AW31" s="917"/>
      <c r="AX31" s="917"/>
      <c r="AY31" s="917"/>
      <c r="AZ31" s="918" t="s">
        <v>590</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1149</v>
      </c>
      <c r="R32" s="845"/>
      <c r="S32" s="845"/>
      <c r="T32" s="845"/>
      <c r="U32" s="845"/>
      <c r="V32" s="845">
        <v>1095</v>
      </c>
      <c r="W32" s="845"/>
      <c r="X32" s="845"/>
      <c r="Y32" s="845"/>
      <c r="Z32" s="845"/>
      <c r="AA32" s="845">
        <v>55</v>
      </c>
      <c r="AB32" s="845"/>
      <c r="AC32" s="845"/>
      <c r="AD32" s="845"/>
      <c r="AE32" s="846"/>
      <c r="AF32" s="847">
        <v>1000</v>
      </c>
      <c r="AG32" s="848"/>
      <c r="AH32" s="848"/>
      <c r="AI32" s="848"/>
      <c r="AJ32" s="849"/>
      <c r="AK32" s="916">
        <v>472</v>
      </c>
      <c r="AL32" s="917"/>
      <c r="AM32" s="917"/>
      <c r="AN32" s="917"/>
      <c r="AO32" s="917"/>
      <c r="AP32" s="917">
        <v>8915</v>
      </c>
      <c r="AQ32" s="917"/>
      <c r="AR32" s="917"/>
      <c r="AS32" s="917"/>
      <c r="AT32" s="917"/>
      <c r="AU32" s="917">
        <v>4645</v>
      </c>
      <c r="AV32" s="917"/>
      <c r="AW32" s="917"/>
      <c r="AX32" s="917"/>
      <c r="AY32" s="917"/>
      <c r="AZ32" s="918" t="s">
        <v>590</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351</v>
      </c>
      <c r="R33" s="845"/>
      <c r="S33" s="845"/>
      <c r="T33" s="845"/>
      <c r="U33" s="845"/>
      <c r="V33" s="845">
        <v>287</v>
      </c>
      <c r="W33" s="845"/>
      <c r="X33" s="845"/>
      <c r="Y33" s="845"/>
      <c r="Z33" s="845"/>
      <c r="AA33" s="845">
        <v>63</v>
      </c>
      <c r="AB33" s="845"/>
      <c r="AC33" s="845"/>
      <c r="AD33" s="845"/>
      <c r="AE33" s="846"/>
      <c r="AF33" s="847">
        <v>149</v>
      </c>
      <c r="AG33" s="848"/>
      <c r="AH33" s="848"/>
      <c r="AI33" s="848"/>
      <c r="AJ33" s="849"/>
      <c r="AK33" s="916">
        <v>150</v>
      </c>
      <c r="AL33" s="917"/>
      <c r="AM33" s="917"/>
      <c r="AN33" s="917"/>
      <c r="AO33" s="917"/>
      <c r="AP33" s="917">
        <v>1044</v>
      </c>
      <c r="AQ33" s="917"/>
      <c r="AR33" s="917"/>
      <c r="AS33" s="917"/>
      <c r="AT33" s="917"/>
      <c r="AU33" s="917">
        <v>939</v>
      </c>
      <c r="AV33" s="917"/>
      <c r="AW33" s="917"/>
      <c r="AX33" s="917"/>
      <c r="AY33" s="917"/>
      <c r="AZ33" s="918" t="s">
        <v>590</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414</v>
      </c>
      <c r="C34" s="842"/>
      <c r="D34" s="842"/>
      <c r="E34" s="842"/>
      <c r="F34" s="842"/>
      <c r="G34" s="842"/>
      <c r="H34" s="842"/>
      <c r="I34" s="842"/>
      <c r="J34" s="842"/>
      <c r="K34" s="842"/>
      <c r="L34" s="842"/>
      <c r="M34" s="842"/>
      <c r="N34" s="842"/>
      <c r="O34" s="842"/>
      <c r="P34" s="843"/>
      <c r="Q34" s="844">
        <v>148</v>
      </c>
      <c r="R34" s="845"/>
      <c r="S34" s="845"/>
      <c r="T34" s="845"/>
      <c r="U34" s="845"/>
      <c r="V34" s="845">
        <v>110</v>
      </c>
      <c r="W34" s="845"/>
      <c r="X34" s="845"/>
      <c r="Y34" s="845"/>
      <c r="Z34" s="845"/>
      <c r="AA34" s="845">
        <v>38</v>
      </c>
      <c r="AB34" s="845"/>
      <c r="AC34" s="845"/>
      <c r="AD34" s="845"/>
      <c r="AE34" s="846"/>
      <c r="AF34" s="847">
        <v>38</v>
      </c>
      <c r="AG34" s="848"/>
      <c r="AH34" s="848"/>
      <c r="AI34" s="848"/>
      <c r="AJ34" s="849"/>
      <c r="AK34" s="916">
        <v>64</v>
      </c>
      <c r="AL34" s="917"/>
      <c r="AM34" s="917"/>
      <c r="AN34" s="917"/>
      <c r="AO34" s="917"/>
      <c r="AP34" s="917" t="s">
        <v>590</v>
      </c>
      <c r="AQ34" s="917"/>
      <c r="AR34" s="917"/>
      <c r="AS34" s="917"/>
      <c r="AT34" s="917"/>
      <c r="AU34" s="917" t="s">
        <v>590</v>
      </c>
      <c r="AV34" s="917"/>
      <c r="AW34" s="917"/>
      <c r="AX34" s="917"/>
      <c r="AY34" s="917"/>
      <c r="AZ34" s="918" t="s">
        <v>590</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3787</v>
      </c>
      <c r="AG63" s="928"/>
      <c r="AH63" s="928"/>
      <c r="AI63" s="928"/>
      <c r="AJ63" s="929"/>
      <c r="AK63" s="930"/>
      <c r="AL63" s="925"/>
      <c r="AM63" s="925"/>
      <c r="AN63" s="925"/>
      <c r="AO63" s="925"/>
      <c r="AP63" s="928">
        <v>12559</v>
      </c>
      <c r="AQ63" s="928"/>
      <c r="AR63" s="928"/>
      <c r="AS63" s="928"/>
      <c r="AT63" s="928"/>
      <c r="AU63" s="928">
        <v>5704</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423</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751</v>
      </c>
      <c r="R68" s="952"/>
      <c r="S68" s="952"/>
      <c r="T68" s="952"/>
      <c r="U68" s="952"/>
      <c r="V68" s="952">
        <v>750</v>
      </c>
      <c r="W68" s="952"/>
      <c r="X68" s="952"/>
      <c r="Y68" s="952"/>
      <c r="Z68" s="952"/>
      <c r="AA68" s="952">
        <v>1</v>
      </c>
      <c r="AB68" s="952"/>
      <c r="AC68" s="952"/>
      <c r="AD68" s="952"/>
      <c r="AE68" s="952"/>
      <c r="AF68" s="952">
        <v>1</v>
      </c>
      <c r="AG68" s="952"/>
      <c r="AH68" s="952"/>
      <c r="AI68" s="952"/>
      <c r="AJ68" s="952"/>
      <c r="AK68" s="952">
        <v>35</v>
      </c>
      <c r="AL68" s="952"/>
      <c r="AM68" s="952"/>
      <c r="AN68" s="952"/>
      <c r="AO68" s="952"/>
      <c r="AP68" s="952" t="s">
        <v>603</v>
      </c>
      <c r="AQ68" s="952"/>
      <c r="AR68" s="952"/>
      <c r="AS68" s="952"/>
      <c r="AT68" s="952"/>
      <c r="AU68" s="952" t="s">
        <v>603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592</v>
      </c>
      <c r="C69" s="960"/>
      <c r="D69" s="960"/>
      <c r="E69" s="960"/>
      <c r="F69" s="960"/>
      <c r="G69" s="960"/>
      <c r="H69" s="960"/>
      <c r="I69" s="960"/>
      <c r="J69" s="960"/>
      <c r="K69" s="960"/>
      <c r="L69" s="960"/>
      <c r="M69" s="960"/>
      <c r="N69" s="960"/>
      <c r="O69" s="960"/>
      <c r="P69" s="961"/>
      <c r="Q69" s="962">
        <v>2198</v>
      </c>
      <c r="R69" s="917"/>
      <c r="S69" s="917"/>
      <c r="T69" s="917"/>
      <c r="U69" s="917"/>
      <c r="V69" s="917">
        <v>2195</v>
      </c>
      <c r="W69" s="917"/>
      <c r="X69" s="917"/>
      <c r="Y69" s="917"/>
      <c r="Z69" s="917"/>
      <c r="AA69" s="917">
        <v>3</v>
      </c>
      <c r="AB69" s="917"/>
      <c r="AC69" s="917"/>
      <c r="AD69" s="917"/>
      <c r="AE69" s="917"/>
      <c r="AF69" s="917">
        <v>3</v>
      </c>
      <c r="AG69" s="917"/>
      <c r="AH69" s="917"/>
      <c r="AI69" s="917"/>
      <c r="AJ69" s="917"/>
      <c r="AK69" s="917">
        <v>43</v>
      </c>
      <c r="AL69" s="917"/>
      <c r="AM69" s="917"/>
      <c r="AN69" s="917"/>
      <c r="AO69" s="917"/>
      <c r="AP69" s="917">
        <v>4</v>
      </c>
      <c r="AQ69" s="917"/>
      <c r="AR69" s="917"/>
      <c r="AS69" s="917"/>
      <c r="AT69" s="917"/>
      <c r="AU69" s="917">
        <v>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593</v>
      </c>
      <c r="C70" s="960"/>
      <c r="D70" s="960"/>
      <c r="E70" s="960"/>
      <c r="F70" s="960"/>
      <c r="G70" s="960"/>
      <c r="H70" s="960"/>
      <c r="I70" s="960"/>
      <c r="J70" s="960"/>
      <c r="K70" s="960"/>
      <c r="L70" s="960"/>
      <c r="M70" s="960"/>
      <c r="N70" s="960"/>
      <c r="O70" s="960"/>
      <c r="P70" s="961"/>
      <c r="Q70" s="962">
        <v>550</v>
      </c>
      <c r="R70" s="917"/>
      <c r="S70" s="917"/>
      <c r="T70" s="917"/>
      <c r="U70" s="917"/>
      <c r="V70" s="917">
        <v>548</v>
      </c>
      <c r="W70" s="917"/>
      <c r="X70" s="917"/>
      <c r="Y70" s="917"/>
      <c r="Z70" s="917"/>
      <c r="AA70" s="917">
        <v>2</v>
      </c>
      <c r="AB70" s="917"/>
      <c r="AC70" s="917"/>
      <c r="AD70" s="917"/>
      <c r="AE70" s="917"/>
      <c r="AF70" s="917">
        <v>2</v>
      </c>
      <c r="AG70" s="917"/>
      <c r="AH70" s="917"/>
      <c r="AI70" s="917"/>
      <c r="AJ70" s="917"/>
      <c r="AK70" s="917">
        <v>151</v>
      </c>
      <c r="AL70" s="917"/>
      <c r="AM70" s="917"/>
      <c r="AN70" s="917"/>
      <c r="AO70" s="917"/>
      <c r="AP70" s="917" t="s">
        <v>603</v>
      </c>
      <c r="AQ70" s="917"/>
      <c r="AR70" s="917"/>
      <c r="AS70" s="917"/>
      <c r="AT70" s="917"/>
      <c r="AU70" s="917" t="s">
        <v>603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594</v>
      </c>
      <c r="C71" s="960"/>
      <c r="D71" s="960"/>
      <c r="E71" s="960"/>
      <c r="F71" s="960"/>
      <c r="G71" s="960"/>
      <c r="H71" s="960"/>
      <c r="I71" s="960"/>
      <c r="J71" s="960"/>
      <c r="K71" s="960"/>
      <c r="L71" s="960"/>
      <c r="M71" s="960"/>
      <c r="N71" s="960"/>
      <c r="O71" s="960"/>
      <c r="P71" s="961"/>
      <c r="Q71" s="962">
        <v>219</v>
      </c>
      <c r="R71" s="917"/>
      <c r="S71" s="917"/>
      <c r="T71" s="917"/>
      <c r="U71" s="917"/>
      <c r="V71" s="917">
        <v>218</v>
      </c>
      <c r="W71" s="917"/>
      <c r="X71" s="917"/>
      <c r="Y71" s="917"/>
      <c r="Z71" s="917"/>
      <c r="AA71" s="917">
        <v>1</v>
      </c>
      <c r="AB71" s="917"/>
      <c r="AC71" s="917"/>
      <c r="AD71" s="917"/>
      <c r="AE71" s="917"/>
      <c r="AF71" s="917">
        <v>1</v>
      </c>
      <c r="AG71" s="917"/>
      <c r="AH71" s="917"/>
      <c r="AI71" s="917"/>
      <c r="AJ71" s="917"/>
      <c r="AK71" s="917">
        <v>1</v>
      </c>
      <c r="AL71" s="917"/>
      <c r="AM71" s="917"/>
      <c r="AN71" s="917"/>
      <c r="AO71" s="917"/>
      <c r="AP71" s="917" t="s">
        <v>603</v>
      </c>
      <c r="AQ71" s="917"/>
      <c r="AR71" s="917"/>
      <c r="AS71" s="917"/>
      <c r="AT71" s="917"/>
      <c r="AU71" s="917" t="s">
        <v>603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595</v>
      </c>
      <c r="C72" s="960"/>
      <c r="D72" s="960"/>
      <c r="E72" s="960"/>
      <c r="F72" s="960"/>
      <c r="G72" s="960"/>
      <c r="H72" s="960"/>
      <c r="I72" s="960"/>
      <c r="J72" s="960"/>
      <c r="K72" s="960"/>
      <c r="L72" s="960"/>
      <c r="M72" s="960"/>
      <c r="N72" s="960"/>
      <c r="O72" s="960"/>
      <c r="P72" s="961"/>
      <c r="Q72" s="962">
        <v>118</v>
      </c>
      <c r="R72" s="917"/>
      <c r="S72" s="917"/>
      <c r="T72" s="917"/>
      <c r="U72" s="917"/>
      <c r="V72" s="917">
        <v>118</v>
      </c>
      <c r="W72" s="917"/>
      <c r="X72" s="917"/>
      <c r="Y72" s="917"/>
      <c r="Z72" s="917"/>
      <c r="AA72" s="917">
        <v>0</v>
      </c>
      <c r="AB72" s="917"/>
      <c r="AC72" s="917"/>
      <c r="AD72" s="917"/>
      <c r="AE72" s="917"/>
      <c r="AF72" s="917">
        <v>0</v>
      </c>
      <c r="AG72" s="917"/>
      <c r="AH72" s="917"/>
      <c r="AI72" s="917"/>
      <c r="AJ72" s="917"/>
      <c r="AK72" s="917">
        <v>67</v>
      </c>
      <c r="AL72" s="917"/>
      <c r="AM72" s="917"/>
      <c r="AN72" s="917"/>
      <c r="AO72" s="917"/>
      <c r="AP72" s="917" t="s">
        <v>603</v>
      </c>
      <c r="AQ72" s="917"/>
      <c r="AR72" s="917"/>
      <c r="AS72" s="917"/>
      <c r="AT72" s="917"/>
      <c r="AU72" s="917" t="s">
        <v>603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596</v>
      </c>
      <c r="C73" s="960"/>
      <c r="D73" s="960"/>
      <c r="E73" s="960"/>
      <c r="F73" s="960"/>
      <c r="G73" s="960"/>
      <c r="H73" s="960"/>
      <c r="I73" s="960"/>
      <c r="J73" s="960"/>
      <c r="K73" s="960"/>
      <c r="L73" s="960"/>
      <c r="M73" s="960"/>
      <c r="N73" s="960"/>
      <c r="O73" s="960"/>
      <c r="P73" s="961"/>
      <c r="Q73" s="962">
        <v>763</v>
      </c>
      <c r="R73" s="917"/>
      <c r="S73" s="917"/>
      <c r="T73" s="917"/>
      <c r="U73" s="917"/>
      <c r="V73" s="917">
        <v>702</v>
      </c>
      <c r="W73" s="917"/>
      <c r="X73" s="917"/>
      <c r="Y73" s="917"/>
      <c r="Z73" s="917"/>
      <c r="AA73" s="917">
        <v>61</v>
      </c>
      <c r="AB73" s="917"/>
      <c r="AC73" s="917"/>
      <c r="AD73" s="917"/>
      <c r="AE73" s="917"/>
      <c r="AF73" s="917">
        <v>61</v>
      </c>
      <c r="AG73" s="917"/>
      <c r="AH73" s="917"/>
      <c r="AI73" s="917"/>
      <c r="AJ73" s="917"/>
      <c r="AK73" s="917" t="s">
        <v>603</v>
      </c>
      <c r="AL73" s="917"/>
      <c r="AM73" s="917"/>
      <c r="AN73" s="917"/>
      <c r="AO73" s="917"/>
      <c r="AP73" s="917">
        <v>20</v>
      </c>
      <c r="AQ73" s="917"/>
      <c r="AR73" s="917"/>
      <c r="AS73" s="917"/>
      <c r="AT73" s="917"/>
      <c r="AU73" s="917">
        <v>10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597</v>
      </c>
      <c r="C74" s="960"/>
      <c r="D74" s="960"/>
      <c r="E74" s="960"/>
      <c r="F74" s="960"/>
      <c r="G74" s="960"/>
      <c r="H74" s="960"/>
      <c r="I74" s="960"/>
      <c r="J74" s="960"/>
      <c r="K74" s="960"/>
      <c r="L74" s="960"/>
      <c r="M74" s="960"/>
      <c r="N74" s="960"/>
      <c r="O74" s="960"/>
      <c r="P74" s="961"/>
      <c r="Q74" s="962">
        <v>333</v>
      </c>
      <c r="R74" s="917"/>
      <c r="S74" s="917"/>
      <c r="T74" s="917"/>
      <c r="U74" s="917"/>
      <c r="V74" s="917">
        <v>201</v>
      </c>
      <c r="W74" s="917"/>
      <c r="X74" s="917"/>
      <c r="Y74" s="917"/>
      <c r="Z74" s="917"/>
      <c r="AA74" s="917">
        <v>132</v>
      </c>
      <c r="AB74" s="917"/>
      <c r="AC74" s="917"/>
      <c r="AD74" s="917"/>
      <c r="AE74" s="917"/>
      <c r="AF74" s="917">
        <v>886</v>
      </c>
      <c r="AG74" s="917"/>
      <c r="AH74" s="917"/>
      <c r="AI74" s="917"/>
      <c r="AJ74" s="917"/>
      <c r="AK74" s="917">
        <v>1</v>
      </c>
      <c r="AL74" s="917"/>
      <c r="AM74" s="917"/>
      <c r="AN74" s="917"/>
      <c r="AO74" s="917"/>
      <c r="AP74" s="917">
        <v>457</v>
      </c>
      <c r="AQ74" s="917"/>
      <c r="AR74" s="917"/>
      <c r="AS74" s="917"/>
      <c r="AT74" s="917"/>
      <c r="AU74" s="917" t="s">
        <v>603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598</v>
      </c>
      <c r="C75" s="960"/>
      <c r="D75" s="960"/>
      <c r="E75" s="960"/>
      <c r="F75" s="960"/>
      <c r="G75" s="960"/>
      <c r="H75" s="960"/>
      <c r="I75" s="960"/>
      <c r="J75" s="960"/>
      <c r="K75" s="960"/>
      <c r="L75" s="960"/>
      <c r="M75" s="960"/>
      <c r="N75" s="960"/>
      <c r="O75" s="960"/>
      <c r="P75" s="961"/>
      <c r="Q75" s="965">
        <v>1291</v>
      </c>
      <c r="R75" s="966"/>
      <c r="S75" s="966"/>
      <c r="T75" s="966"/>
      <c r="U75" s="916"/>
      <c r="V75" s="967">
        <v>1258</v>
      </c>
      <c r="W75" s="966"/>
      <c r="X75" s="966"/>
      <c r="Y75" s="966"/>
      <c r="Z75" s="916"/>
      <c r="AA75" s="967">
        <v>33</v>
      </c>
      <c r="AB75" s="966"/>
      <c r="AC75" s="966"/>
      <c r="AD75" s="966"/>
      <c r="AE75" s="916"/>
      <c r="AF75" s="967">
        <v>33</v>
      </c>
      <c r="AG75" s="966"/>
      <c r="AH75" s="966"/>
      <c r="AI75" s="966"/>
      <c r="AJ75" s="916"/>
      <c r="AK75" s="967">
        <v>95</v>
      </c>
      <c r="AL75" s="966"/>
      <c r="AM75" s="966"/>
      <c r="AN75" s="966"/>
      <c r="AO75" s="916"/>
      <c r="AP75" s="967" t="s">
        <v>603</v>
      </c>
      <c r="AQ75" s="966"/>
      <c r="AR75" s="966"/>
      <c r="AS75" s="966"/>
      <c r="AT75" s="916"/>
      <c r="AU75" s="967" t="s">
        <v>603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599</v>
      </c>
      <c r="C76" s="960"/>
      <c r="D76" s="960"/>
      <c r="E76" s="960"/>
      <c r="F76" s="960"/>
      <c r="G76" s="960"/>
      <c r="H76" s="960"/>
      <c r="I76" s="960"/>
      <c r="J76" s="960"/>
      <c r="K76" s="960"/>
      <c r="L76" s="960"/>
      <c r="M76" s="960"/>
      <c r="N76" s="960"/>
      <c r="O76" s="960"/>
      <c r="P76" s="961"/>
      <c r="Q76" s="965">
        <v>600</v>
      </c>
      <c r="R76" s="966"/>
      <c r="S76" s="966"/>
      <c r="T76" s="966"/>
      <c r="U76" s="916"/>
      <c r="V76" s="967">
        <v>537</v>
      </c>
      <c r="W76" s="966"/>
      <c r="X76" s="966"/>
      <c r="Y76" s="966"/>
      <c r="Z76" s="916"/>
      <c r="AA76" s="967">
        <v>63</v>
      </c>
      <c r="AB76" s="966"/>
      <c r="AC76" s="966"/>
      <c r="AD76" s="966"/>
      <c r="AE76" s="916"/>
      <c r="AF76" s="967">
        <v>63</v>
      </c>
      <c r="AG76" s="966"/>
      <c r="AH76" s="966"/>
      <c r="AI76" s="966"/>
      <c r="AJ76" s="916"/>
      <c r="AK76" s="967" t="s">
        <v>603</v>
      </c>
      <c r="AL76" s="966"/>
      <c r="AM76" s="966"/>
      <c r="AN76" s="966"/>
      <c r="AO76" s="916"/>
      <c r="AP76" s="967" t="s">
        <v>603</v>
      </c>
      <c r="AQ76" s="966"/>
      <c r="AR76" s="966"/>
      <c r="AS76" s="966"/>
      <c r="AT76" s="916"/>
      <c r="AU76" s="967" t="s">
        <v>603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600</v>
      </c>
      <c r="C77" s="960"/>
      <c r="D77" s="960"/>
      <c r="E77" s="960"/>
      <c r="F77" s="960"/>
      <c r="G77" s="960"/>
      <c r="H77" s="960"/>
      <c r="I77" s="960"/>
      <c r="J77" s="960"/>
      <c r="K77" s="960"/>
      <c r="L77" s="960"/>
      <c r="M77" s="960"/>
      <c r="N77" s="960"/>
      <c r="O77" s="960"/>
      <c r="P77" s="961"/>
      <c r="Q77" s="965">
        <v>296986</v>
      </c>
      <c r="R77" s="966"/>
      <c r="S77" s="966"/>
      <c r="T77" s="966"/>
      <c r="U77" s="916"/>
      <c r="V77" s="967">
        <v>274820</v>
      </c>
      <c r="W77" s="966"/>
      <c r="X77" s="966"/>
      <c r="Y77" s="966"/>
      <c r="Z77" s="916"/>
      <c r="AA77" s="967">
        <v>22166</v>
      </c>
      <c r="AB77" s="966"/>
      <c r="AC77" s="966"/>
      <c r="AD77" s="966"/>
      <c r="AE77" s="916"/>
      <c r="AF77" s="967">
        <v>22166</v>
      </c>
      <c r="AG77" s="966"/>
      <c r="AH77" s="966"/>
      <c r="AI77" s="966"/>
      <c r="AJ77" s="916"/>
      <c r="AK77" s="967">
        <v>457</v>
      </c>
      <c r="AL77" s="966"/>
      <c r="AM77" s="966"/>
      <c r="AN77" s="966"/>
      <c r="AO77" s="916"/>
      <c r="AP77" s="967" t="s">
        <v>603</v>
      </c>
      <c r="AQ77" s="966"/>
      <c r="AR77" s="966"/>
      <c r="AS77" s="966"/>
      <c r="AT77" s="916"/>
      <c r="AU77" s="967" t="s">
        <v>603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601</v>
      </c>
      <c r="C78" s="960"/>
      <c r="D78" s="960"/>
      <c r="E78" s="960"/>
      <c r="F78" s="960"/>
      <c r="G78" s="960"/>
      <c r="H78" s="960"/>
      <c r="I78" s="960"/>
      <c r="J78" s="960"/>
      <c r="K78" s="960"/>
      <c r="L78" s="960"/>
      <c r="M78" s="960"/>
      <c r="N78" s="960"/>
      <c r="O78" s="960"/>
      <c r="P78" s="961"/>
      <c r="Q78" s="962">
        <v>320</v>
      </c>
      <c r="R78" s="917"/>
      <c r="S78" s="917"/>
      <c r="T78" s="917"/>
      <c r="U78" s="917"/>
      <c r="V78" s="917">
        <v>186</v>
      </c>
      <c r="W78" s="917"/>
      <c r="X78" s="917"/>
      <c r="Y78" s="917"/>
      <c r="Z78" s="917"/>
      <c r="AA78" s="917">
        <v>134</v>
      </c>
      <c r="AB78" s="917"/>
      <c r="AC78" s="917"/>
      <c r="AD78" s="917"/>
      <c r="AE78" s="917"/>
      <c r="AF78" s="917">
        <v>134</v>
      </c>
      <c r="AG78" s="917"/>
      <c r="AH78" s="917"/>
      <c r="AI78" s="917"/>
      <c r="AJ78" s="917"/>
      <c r="AK78" s="917">
        <v>4</v>
      </c>
      <c r="AL78" s="917"/>
      <c r="AM78" s="917"/>
      <c r="AN78" s="917"/>
      <c r="AO78" s="917"/>
      <c r="AP78" s="917" t="s">
        <v>603</v>
      </c>
      <c r="AQ78" s="917"/>
      <c r="AR78" s="917"/>
      <c r="AS78" s="917"/>
      <c r="AT78" s="917"/>
      <c r="AU78" s="917" t="s">
        <v>603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602</v>
      </c>
      <c r="C79" s="960"/>
      <c r="D79" s="960"/>
      <c r="E79" s="960"/>
      <c r="F79" s="960"/>
      <c r="G79" s="960"/>
      <c r="H79" s="960"/>
      <c r="I79" s="960"/>
      <c r="J79" s="960"/>
      <c r="K79" s="960"/>
      <c r="L79" s="960"/>
      <c r="M79" s="960"/>
      <c r="N79" s="960"/>
      <c r="O79" s="960"/>
      <c r="P79" s="961"/>
      <c r="Q79" s="962">
        <v>195</v>
      </c>
      <c r="R79" s="917"/>
      <c r="S79" s="917"/>
      <c r="T79" s="917"/>
      <c r="U79" s="917"/>
      <c r="V79" s="917">
        <v>186</v>
      </c>
      <c r="W79" s="917"/>
      <c r="X79" s="917"/>
      <c r="Y79" s="917"/>
      <c r="Z79" s="917"/>
      <c r="AA79" s="917">
        <v>9</v>
      </c>
      <c r="AB79" s="917"/>
      <c r="AC79" s="917"/>
      <c r="AD79" s="917"/>
      <c r="AE79" s="917"/>
      <c r="AF79" s="917">
        <v>9</v>
      </c>
      <c r="AG79" s="917"/>
      <c r="AH79" s="917"/>
      <c r="AI79" s="917"/>
      <c r="AJ79" s="917"/>
      <c r="AK79" s="917" t="s">
        <v>603</v>
      </c>
      <c r="AL79" s="917"/>
      <c r="AM79" s="917"/>
      <c r="AN79" s="917"/>
      <c r="AO79" s="917"/>
      <c r="AP79" s="917" t="s">
        <v>603</v>
      </c>
      <c r="AQ79" s="917"/>
      <c r="AR79" s="917"/>
      <c r="AS79" s="917"/>
      <c r="AT79" s="917"/>
      <c r="AU79" s="917" t="s">
        <v>603</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SUM(AF68:AJ79)</f>
        <v>23359</v>
      </c>
      <c r="AG88" s="928"/>
      <c r="AH88" s="928"/>
      <c r="AI88" s="928"/>
      <c r="AJ88" s="928"/>
      <c r="AK88" s="925"/>
      <c r="AL88" s="925"/>
      <c r="AM88" s="925"/>
      <c r="AN88" s="925"/>
      <c r="AO88" s="925"/>
      <c r="AP88" s="928">
        <f>SUM(AP68:AT79)</f>
        <v>481</v>
      </c>
      <c r="AQ88" s="928"/>
      <c r="AR88" s="928"/>
      <c r="AS88" s="928"/>
      <c r="AT88" s="928"/>
      <c r="AU88" s="928">
        <f>SUM(AU68:AY79)</f>
        <v>11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f>SUM(CR7:CV9)</f>
        <v>22</v>
      </c>
      <c r="CS102" s="936"/>
      <c r="CT102" s="936"/>
      <c r="CU102" s="936"/>
      <c r="CV102" s="979"/>
      <c r="CW102" s="978">
        <f t="shared" ref="CW102" si="0">SUM(CW7:DA9)</f>
        <v>62</v>
      </c>
      <c r="CX102" s="936"/>
      <c r="CY102" s="936"/>
      <c r="CZ102" s="936"/>
      <c r="DA102" s="979"/>
      <c r="DB102" s="978">
        <f t="shared" ref="DB102" si="1">SUM(DB7:DF9)</f>
        <v>0</v>
      </c>
      <c r="DC102" s="936"/>
      <c r="DD102" s="936"/>
      <c r="DE102" s="936"/>
      <c r="DF102" s="979"/>
      <c r="DG102" s="978">
        <f t="shared" ref="DG102" si="2">SUM(DG7:DK9)</f>
        <v>550</v>
      </c>
      <c r="DH102" s="936"/>
      <c r="DI102" s="936"/>
      <c r="DJ102" s="936"/>
      <c r="DK102" s="979"/>
      <c r="DL102" s="978">
        <f t="shared" ref="DL102" si="3">SUM(DL7:DP9)</f>
        <v>0</v>
      </c>
      <c r="DM102" s="936"/>
      <c r="DN102" s="936"/>
      <c r="DO102" s="936"/>
      <c r="DP102" s="979"/>
      <c r="DQ102" s="978">
        <f t="shared" ref="DQ102" si="4">SUM(DQ7:DU9)</f>
        <v>286</v>
      </c>
      <c r="DR102" s="936"/>
      <c r="DS102" s="936"/>
      <c r="DT102" s="936"/>
      <c r="DU102" s="979"/>
      <c r="DV102" s="978"/>
      <c r="DW102" s="936"/>
      <c r="DX102" s="936"/>
      <c r="DY102" s="936"/>
      <c r="DZ102" s="97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2" t="s">
        <v>430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3" t="s">
        <v>431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4" t="s">
        <v>434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303</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303</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303</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1562393</v>
      </c>
      <c r="AB110" s="988"/>
      <c r="AC110" s="988"/>
      <c r="AD110" s="988"/>
      <c r="AE110" s="989"/>
      <c r="AF110" s="990">
        <v>1536927</v>
      </c>
      <c r="AG110" s="988"/>
      <c r="AH110" s="988"/>
      <c r="AI110" s="988"/>
      <c r="AJ110" s="989"/>
      <c r="AK110" s="990">
        <v>1545117</v>
      </c>
      <c r="AL110" s="988"/>
      <c r="AM110" s="988"/>
      <c r="AN110" s="988"/>
      <c r="AO110" s="989"/>
      <c r="AP110" s="991">
        <v>17.2</v>
      </c>
      <c r="AQ110" s="992"/>
      <c r="AR110" s="992"/>
      <c r="AS110" s="992"/>
      <c r="AT110" s="993"/>
      <c r="AU110" s="994" t="s">
        <v>73</v>
      </c>
      <c r="AV110" s="995"/>
      <c r="AW110" s="995"/>
      <c r="AX110" s="995"/>
      <c r="AY110" s="995"/>
      <c r="AZ110" s="1033" t="s">
        <v>442</v>
      </c>
      <c r="BA110" s="985"/>
      <c r="BB110" s="985"/>
      <c r="BC110" s="985"/>
      <c r="BD110" s="985"/>
      <c r="BE110" s="985"/>
      <c r="BF110" s="985"/>
      <c r="BG110" s="985"/>
      <c r="BH110" s="985"/>
      <c r="BI110" s="985"/>
      <c r="BJ110" s="985"/>
      <c r="BK110" s="985"/>
      <c r="BL110" s="985"/>
      <c r="BM110" s="985"/>
      <c r="BN110" s="985"/>
      <c r="BO110" s="985"/>
      <c r="BP110" s="986"/>
      <c r="BQ110" s="1019">
        <v>19106967</v>
      </c>
      <c r="BR110" s="1020"/>
      <c r="BS110" s="1020"/>
      <c r="BT110" s="1020"/>
      <c r="BU110" s="1020"/>
      <c r="BV110" s="1020">
        <v>19074637</v>
      </c>
      <c r="BW110" s="1020"/>
      <c r="BX110" s="1020"/>
      <c r="BY110" s="1020"/>
      <c r="BZ110" s="1020"/>
      <c r="CA110" s="1020">
        <v>19939801</v>
      </c>
      <c r="CB110" s="1020"/>
      <c r="CC110" s="1020"/>
      <c r="CD110" s="1020"/>
      <c r="CE110" s="1020"/>
      <c r="CF110" s="1034">
        <v>221.3</v>
      </c>
      <c r="CG110" s="1035"/>
      <c r="CH110" s="1035"/>
      <c r="CI110" s="1035"/>
      <c r="CJ110" s="1035"/>
      <c r="CK110" s="1036" t="s">
        <v>443</v>
      </c>
      <c r="CL110" s="1037"/>
      <c r="CM110" s="1016" t="s">
        <v>444</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445</v>
      </c>
      <c r="DH110" s="1020"/>
      <c r="DI110" s="1020"/>
      <c r="DJ110" s="1020"/>
      <c r="DK110" s="1020"/>
      <c r="DL110" s="1020" t="s">
        <v>446</v>
      </c>
      <c r="DM110" s="1020"/>
      <c r="DN110" s="1020"/>
      <c r="DO110" s="1020"/>
      <c r="DP110" s="1020"/>
      <c r="DQ110" s="1020" t="s">
        <v>447</v>
      </c>
      <c r="DR110" s="1020"/>
      <c r="DS110" s="1020"/>
      <c r="DT110" s="1020"/>
      <c r="DU110" s="1020"/>
      <c r="DV110" s="1021" t="s">
        <v>445</v>
      </c>
      <c r="DW110" s="1021"/>
      <c r="DX110" s="1021"/>
      <c r="DY110" s="1021"/>
      <c r="DZ110" s="1022"/>
    </row>
    <row r="111" spans="1:131" s="248" customFormat="1" ht="26.25" customHeight="1" x14ac:dyDescent="0.15">
      <c r="A111" s="1023" t="s">
        <v>448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446</v>
      </c>
      <c r="AB111" s="1027"/>
      <c r="AC111" s="1027"/>
      <c r="AD111" s="1027"/>
      <c r="AE111" s="1028"/>
      <c r="AF111" s="1029" t="s">
        <v>172</v>
      </c>
      <c r="AG111" s="1027"/>
      <c r="AH111" s="1027"/>
      <c r="AI111" s="1027"/>
      <c r="AJ111" s="1028"/>
      <c r="AK111" s="1029" t="s">
        <v>418</v>
      </c>
      <c r="AL111" s="1027"/>
      <c r="AM111" s="1027"/>
      <c r="AN111" s="1027"/>
      <c r="AO111" s="1028"/>
      <c r="AP111" s="1030" t="s">
        <v>390</v>
      </c>
      <c r="AQ111" s="1031"/>
      <c r="AR111" s="1031"/>
      <c r="AS111" s="1031"/>
      <c r="AT111" s="1032"/>
      <c r="AU111" s="996"/>
      <c r="AV111" s="997"/>
      <c r="AW111" s="997"/>
      <c r="AX111" s="997"/>
      <c r="AY111" s="997"/>
      <c r="AZ111" s="1042" t="s">
        <v>449</v>
      </c>
      <c r="BA111" s="1043"/>
      <c r="BB111" s="1043"/>
      <c r="BC111" s="1043"/>
      <c r="BD111" s="1043"/>
      <c r="BE111" s="1043"/>
      <c r="BF111" s="1043"/>
      <c r="BG111" s="1043"/>
      <c r="BH111" s="1043"/>
      <c r="BI111" s="1043"/>
      <c r="BJ111" s="1043"/>
      <c r="BK111" s="1043"/>
      <c r="BL111" s="1043"/>
      <c r="BM111" s="1043"/>
      <c r="BN111" s="1043"/>
      <c r="BO111" s="1043"/>
      <c r="BP111" s="1044"/>
      <c r="BQ111" s="1012">
        <v>4578</v>
      </c>
      <c r="BR111" s="1013"/>
      <c r="BS111" s="1013"/>
      <c r="BT111" s="1013"/>
      <c r="BU111" s="1013"/>
      <c r="BV111" s="1013">
        <v>35082</v>
      </c>
      <c r="BW111" s="1013"/>
      <c r="BX111" s="1013"/>
      <c r="BY111" s="1013"/>
      <c r="BZ111" s="1013"/>
      <c r="CA111" s="1013">
        <v>31492</v>
      </c>
      <c r="CB111" s="1013"/>
      <c r="CC111" s="1013"/>
      <c r="CD111" s="1013"/>
      <c r="CE111" s="1013"/>
      <c r="CF111" s="1007">
        <v>0.3</v>
      </c>
      <c r="CG111" s="1008"/>
      <c r="CH111" s="1008"/>
      <c r="CI111" s="1008"/>
      <c r="CJ111" s="1008"/>
      <c r="CK111" s="1038"/>
      <c r="CL111" s="1039"/>
      <c r="CM111" s="1009" t="s">
        <v>450</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451</v>
      </c>
      <c r="DH111" s="1013"/>
      <c r="DI111" s="1013"/>
      <c r="DJ111" s="1013"/>
      <c r="DK111" s="1013"/>
      <c r="DL111" s="1013" t="s">
        <v>451</v>
      </c>
      <c r="DM111" s="1013"/>
      <c r="DN111" s="1013"/>
      <c r="DO111" s="1013"/>
      <c r="DP111" s="1013"/>
      <c r="DQ111" s="1013" t="s">
        <v>390</v>
      </c>
      <c r="DR111" s="1013"/>
      <c r="DS111" s="1013"/>
      <c r="DT111" s="1013"/>
      <c r="DU111" s="1013"/>
      <c r="DV111" s="1014" t="s">
        <v>390</v>
      </c>
      <c r="DW111" s="1014"/>
      <c r="DX111" s="1014"/>
      <c r="DY111" s="1014"/>
      <c r="DZ111" s="1015"/>
    </row>
    <row r="112" spans="1:131" s="248" customFormat="1" ht="26.25" customHeight="1" x14ac:dyDescent="0.15">
      <c r="A112" s="1045" t="s">
        <v>452</v>
      </c>
      <c r="B112" s="1046"/>
      <c r="C112" s="1043" t="s">
        <v>453</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445</v>
      </c>
      <c r="AB112" s="1052"/>
      <c r="AC112" s="1052"/>
      <c r="AD112" s="1052"/>
      <c r="AE112" s="1053"/>
      <c r="AF112" s="1054" t="s">
        <v>447</v>
      </c>
      <c r="AG112" s="1052"/>
      <c r="AH112" s="1052"/>
      <c r="AI112" s="1052"/>
      <c r="AJ112" s="1053"/>
      <c r="AK112" s="1054" t="s">
        <v>445</v>
      </c>
      <c r="AL112" s="1052"/>
      <c r="AM112" s="1052"/>
      <c r="AN112" s="1052"/>
      <c r="AO112" s="1053"/>
      <c r="AP112" s="1055" t="s">
        <v>445</v>
      </c>
      <c r="AQ112" s="1056"/>
      <c r="AR112" s="1056"/>
      <c r="AS112" s="1056"/>
      <c r="AT112" s="1057"/>
      <c r="AU112" s="996"/>
      <c r="AV112" s="997"/>
      <c r="AW112" s="997"/>
      <c r="AX112" s="997"/>
      <c r="AY112" s="997"/>
      <c r="AZ112" s="1042" t="s">
        <v>454</v>
      </c>
      <c r="BA112" s="1043"/>
      <c r="BB112" s="1043"/>
      <c r="BC112" s="1043"/>
      <c r="BD112" s="1043"/>
      <c r="BE112" s="1043"/>
      <c r="BF112" s="1043"/>
      <c r="BG112" s="1043"/>
      <c r="BH112" s="1043"/>
      <c r="BI112" s="1043"/>
      <c r="BJ112" s="1043"/>
      <c r="BK112" s="1043"/>
      <c r="BL112" s="1043"/>
      <c r="BM112" s="1043"/>
      <c r="BN112" s="1043"/>
      <c r="BO112" s="1043"/>
      <c r="BP112" s="1044"/>
      <c r="BQ112" s="1012">
        <v>6442143</v>
      </c>
      <c r="BR112" s="1013"/>
      <c r="BS112" s="1013"/>
      <c r="BT112" s="1013"/>
      <c r="BU112" s="1013"/>
      <c r="BV112" s="1013">
        <v>6038691</v>
      </c>
      <c r="BW112" s="1013"/>
      <c r="BX112" s="1013"/>
      <c r="BY112" s="1013"/>
      <c r="BZ112" s="1013"/>
      <c r="CA112" s="1013">
        <v>5703195</v>
      </c>
      <c r="CB112" s="1013"/>
      <c r="CC112" s="1013"/>
      <c r="CD112" s="1013"/>
      <c r="CE112" s="1013"/>
      <c r="CF112" s="1007">
        <v>63.3</v>
      </c>
      <c r="CG112" s="1008"/>
      <c r="CH112" s="1008"/>
      <c r="CI112" s="1008"/>
      <c r="CJ112" s="1008"/>
      <c r="CK112" s="1038"/>
      <c r="CL112" s="1039"/>
      <c r="CM112" s="1009" t="s">
        <v>455</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446</v>
      </c>
      <c r="DH112" s="1013"/>
      <c r="DI112" s="1013"/>
      <c r="DJ112" s="1013"/>
      <c r="DK112" s="1013"/>
      <c r="DL112" s="1013" t="s">
        <v>418</v>
      </c>
      <c r="DM112" s="1013"/>
      <c r="DN112" s="1013"/>
      <c r="DO112" s="1013"/>
      <c r="DP112" s="1013"/>
      <c r="DQ112" s="1013" t="s">
        <v>451</v>
      </c>
      <c r="DR112" s="1013"/>
      <c r="DS112" s="1013"/>
      <c r="DT112" s="1013"/>
      <c r="DU112" s="1013"/>
      <c r="DV112" s="1014" t="s">
        <v>390</v>
      </c>
      <c r="DW112" s="1014"/>
      <c r="DX112" s="1014"/>
      <c r="DY112" s="1014"/>
      <c r="DZ112" s="1015"/>
    </row>
    <row r="113" spans="1:130" s="248" customFormat="1" ht="26.25" customHeight="1" x14ac:dyDescent="0.15">
      <c r="A113" s="1047"/>
      <c r="B113" s="1048"/>
      <c r="C113" s="1043" t="s">
        <v>456</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610288</v>
      </c>
      <c r="AB113" s="1027"/>
      <c r="AC113" s="1027"/>
      <c r="AD113" s="1027"/>
      <c r="AE113" s="1028"/>
      <c r="AF113" s="1029">
        <v>583323</v>
      </c>
      <c r="AG113" s="1027"/>
      <c r="AH113" s="1027"/>
      <c r="AI113" s="1027"/>
      <c r="AJ113" s="1028"/>
      <c r="AK113" s="1029">
        <v>557886</v>
      </c>
      <c r="AL113" s="1027"/>
      <c r="AM113" s="1027"/>
      <c r="AN113" s="1027"/>
      <c r="AO113" s="1028"/>
      <c r="AP113" s="1030">
        <v>6.2</v>
      </c>
      <c r="AQ113" s="1031"/>
      <c r="AR113" s="1031"/>
      <c r="AS113" s="1031"/>
      <c r="AT113" s="1032"/>
      <c r="AU113" s="996"/>
      <c r="AV113" s="997"/>
      <c r="AW113" s="997"/>
      <c r="AX113" s="997"/>
      <c r="AY113" s="997"/>
      <c r="AZ113" s="1042" t="s">
        <v>457</v>
      </c>
      <c r="BA113" s="1043"/>
      <c r="BB113" s="1043"/>
      <c r="BC113" s="1043"/>
      <c r="BD113" s="1043"/>
      <c r="BE113" s="1043"/>
      <c r="BF113" s="1043"/>
      <c r="BG113" s="1043"/>
      <c r="BH113" s="1043"/>
      <c r="BI113" s="1043"/>
      <c r="BJ113" s="1043"/>
      <c r="BK113" s="1043"/>
      <c r="BL113" s="1043"/>
      <c r="BM113" s="1043"/>
      <c r="BN113" s="1043"/>
      <c r="BO113" s="1043"/>
      <c r="BP113" s="1044"/>
      <c r="BQ113" s="1012">
        <v>79965</v>
      </c>
      <c r="BR113" s="1013"/>
      <c r="BS113" s="1013"/>
      <c r="BT113" s="1013"/>
      <c r="BU113" s="1013"/>
      <c r="BV113" s="1013">
        <v>31499</v>
      </c>
      <c r="BW113" s="1013"/>
      <c r="BX113" s="1013"/>
      <c r="BY113" s="1013"/>
      <c r="BZ113" s="1013"/>
      <c r="CA113" s="1013">
        <v>10594</v>
      </c>
      <c r="CB113" s="1013"/>
      <c r="CC113" s="1013"/>
      <c r="CD113" s="1013"/>
      <c r="CE113" s="1013"/>
      <c r="CF113" s="1007">
        <v>0.1</v>
      </c>
      <c r="CG113" s="1008"/>
      <c r="CH113" s="1008"/>
      <c r="CI113" s="1008"/>
      <c r="CJ113" s="1008"/>
      <c r="CK113" s="1038"/>
      <c r="CL113" s="1039"/>
      <c r="CM113" s="1009" t="s">
        <v>458</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445</v>
      </c>
      <c r="DH113" s="1052"/>
      <c r="DI113" s="1052"/>
      <c r="DJ113" s="1052"/>
      <c r="DK113" s="1053"/>
      <c r="DL113" s="1054" t="s">
        <v>390</v>
      </c>
      <c r="DM113" s="1052"/>
      <c r="DN113" s="1052"/>
      <c r="DO113" s="1052"/>
      <c r="DP113" s="1053"/>
      <c r="DQ113" s="1054" t="s">
        <v>445</v>
      </c>
      <c r="DR113" s="1052"/>
      <c r="DS113" s="1052"/>
      <c r="DT113" s="1052"/>
      <c r="DU113" s="1053"/>
      <c r="DV113" s="1055" t="s">
        <v>390</v>
      </c>
      <c r="DW113" s="1056"/>
      <c r="DX113" s="1056"/>
      <c r="DY113" s="1056"/>
      <c r="DZ113" s="1057"/>
    </row>
    <row r="114" spans="1:130" s="248" customFormat="1" ht="26.25" customHeight="1" x14ac:dyDescent="0.15">
      <c r="A114" s="1047"/>
      <c r="B114" s="1048"/>
      <c r="C114" s="1043" t="s">
        <v>459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96301</v>
      </c>
      <c r="AB114" s="1052"/>
      <c r="AC114" s="1052"/>
      <c r="AD114" s="1052"/>
      <c r="AE114" s="1053"/>
      <c r="AF114" s="1054">
        <v>47406</v>
      </c>
      <c r="AG114" s="1052"/>
      <c r="AH114" s="1052"/>
      <c r="AI114" s="1052"/>
      <c r="AJ114" s="1053"/>
      <c r="AK114" s="1054">
        <v>20897</v>
      </c>
      <c r="AL114" s="1052"/>
      <c r="AM114" s="1052"/>
      <c r="AN114" s="1052"/>
      <c r="AO114" s="1053"/>
      <c r="AP114" s="1055">
        <v>0.2</v>
      </c>
      <c r="AQ114" s="1056"/>
      <c r="AR114" s="1056"/>
      <c r="AS114" s="1056"/>
      <c r="AT114" s="1057"/>
      <c r="AU114" s="996"/>
      <c r="AV114" s="997"/>
      <c r="AW114" s="997"/>
      <c r="AX114" s="997"/>
      <c r="AY114" s="997"/>
      <c r="AZ114" s="1042" t="s">
        <v>460</v>
      </c>
      <c r="BA114" s="1043"/>
      <c r="BB114" s="1043"/>
      <c r="BC114" s="1043"/>
      <c r="BD114" s="1043"/>
      <c r="BE114" s="1043"/>
      <c r="BF114" s="1043"/>
      <c r="BG114" s="1043"/>
      <c r="BH114" s="1043"/>
      <c r="BI114" s="1043"/>
      <c r="BJ114" s="1043"/>
      <c r="BK114" s="1043"/>
      <c r="BL114" s="1043"/>
      <c r="BM114" s="1043"/>
      <c r="BN114" s="1043"/>
      <c r="BO114" s="1043"/>
      <c r="BP114" s="1044"/>
      <c r="BQ114" s="1012">
        <v>2489876</v>
      </c>
      <c r="BR114" s="1013"/>
      <c r="BS114" s="1013"/>
      <c r="BT114" s="1013"/>
      <c r="BU114" s="1013"/>
      <c r="BV114" s="1013">
        <v>2484323</v>
      </c>
      <c r="BW114" s="1013"/>
      <c r="BX114" s="1013"/>
      <c r="BY114" s="1013"/>
      <c r="BZ114" s="1013"/>
      <c r="CA114" s="1013">
        <v>2477781</v>
      </c>
      <c r="CB114" s="1013"/>
      <c r="CC114" s="1013"/>
      <c r="CD114" s="1013"/>
      <c r="CE114" s="1013"/>
      <c r="CF114" s="1007">
        <v>27.5</v>
      </c>
      <c r="CG114" s="1008"/>
      <c r="CH114" s="1008"/>
      <c r="CI114" s="1008"/>
      <c r="CJ114" s="1008"/>
      <c r="CK114" s="1038"/>
      <c r="CL114" s="1039"/>
      <c r="CM114" s="1009" t="s">
        <v>461</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445</v>
      </c>
      <c r="DH114" s="1052"/>
      <c r="DI114" s="1052"/>
      <c r="DJ114" s="1052"/>
      <c r="DK114" s="1053"/>
      <c r="DL114" s="1054" t="s">
        <v>418</v>
      </c>
      <c r="DM114" s="1052"/>
      <c r="DN114" s="1052"/>
      <c r="DO114" s="1052"/>
      <c r="DP114" s="1053"/>
      <c r="DQ114" s="1054" t="s">
        <v>390</v>
      </c>
      <c r="DR114" s="1052"/>
      <c r="DS114" s="1052"/>
      <c r="DT114" s="1052"/>
      <c r="DU114" s="1053"/>
      <c r="DV114" s="1055" t="s">
        <v>451</v>
      </c>
      <c r="DW114" s="1056"/>
      <c r="DX114" s="1056"/>
      <c r="DY114" s="1056"/>
      <c r="DZ114" s="1057"/>
    </row>
    <row r="115" spans="1:130" s="248" customFormat="1" ht="26.25" customHeight="1" x14ac:dyDescent="0.15">
      <c r="A115" s="1047"/>
      <c r="B115" s="1048"/>
      <c r="C115" s="1043" t="s">
        <v>462</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3122</v>
      </c>
      <c r="AB115" s="1027"/>
      <c r="AC115" s="1027"/>
      <c r="AD115" s="1027"/>
      <c r="AE115" s="1028"/>
      <c r="AF115" s="1029">
        <v>5338</v>
      </c>
      <c r="AG115" s="1027"/>
      <c r="AH115" s="1027"/>
      <c r="AI115" s="1027"/>
      <c r="AJ115" s="1028"/>
      <c r="AK115" s="1029">
        <v>5282</v>
      </c>
      <c r="AL115" s="1027"/>
      <c r="AM115" s="1027"/>
      <c r="AN115" s="1027"/>
      <c r="AO115" s="1028"/>
      <c r="AP115" s="1030">
        <v>0.1</v>
      </c>
      <c r="AQ115" s="1031"/>
      <c r="AR115" s="1031"/>
      <c r="AS115" s="1031"/>
      <c r="AT115" s="1032"/>
      <c r="AU115" s="996"/>
      <c r="AV115" s="997"/>
      <c r="AW115" s="997"/>
      <c r="AX115" s="997"/>
      <c r="AY115" s="997"/>
      <c r="AZ115" s="1042" t="s">
        <v>463</v>
      </c>
      <c r="BA115" s="1043"/>
      <c r="BB115" s="1043"/>
      <c r="BC115" s="1043"/>
      <c r="BD115" s="1043"/>
      <c r="BE115" s="1043"/>
      <c r="BF115" s="1043"/>
      <c r="BG115" s="1043"/>
      <c r="BH115" s="1043"/>
      <c r="BI115" s="1043"/>
      <c r="BJ115" s="1043"/>
      <c r="BK115" s="1043"/>
      <c r="BL115" s="1043"/>
      <c r="BM115" s="1043"/>
      <c r="BN115" s="1043"/>
      <c r="BO115" s="1043"/>
      <c r="BP115" s="1044"/>
      <c r="BQ115" s="1012">
        <v>309858</v>
      </c>
      <c r="BR115" s="1013"/>
      <c r="BS115" s="1013"/>
      <c r="BT115" s="1013"/>
      <c r="BU115" s="1013"/>
      <c r="BV115" s="1013">
        <v>244756</v>
      </c>
      <c r="BW115" s="1013"/>
      <c r="BX115" s="1013"/>
      <c r="BY115" s="1013"/>
      <c r="BZ115" s="1013"/>
      <c r="CA115" s="1013">
        <v>285853</v>
      </c>
      <c r="CB115" s="1013"/>
      <c r="CC115" s="1013"/>
      <c r="CD115" s="1013"/>
      <c r="CE115" s="1013"/>
      <c r="CF115" s="1007">
        <v>3.2</v>
      </c>
      <c r="CG115" s="1008"/>
      <c r="CH115" s="1008"/>
      <c r="CI115" s="1008"/>
      <c r="CJ115" s="1008"/>
      <c r="CK115" s="1038"/>
      <c r="CL115" s="1039"/>
      <c r="CM115" s="1042" t="s">
        <v>464</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445</v>
      </c>
      <c r="DH115" s="1052"/>
      <c r="DI115" s="1052"/>
      <c r="DJ115" s="1052"/>
      <c r="DK115" s="1053"/>
      <c r="DL115" s="1054" t="s">
        <v>390</v>
      </c>
      <c r="DM115" s="1052"/>
      <c r="DN115" s="1052"/>
      <c r="DO115" s="1052"/>
      <c r="DP115" s="1053"/>
      <c r="DQ115" s="1054" t="s">
        <v>451</v>
      </c>
      <c r="DR115" s="1052"/>
      <c r="DS115" s="1052"/>
      <c r="DT115" s="1052"/>
      <c r="DU115" s="1053"/>
      <c r="DV115" s="1055" t="s">
        <v>445</v>
      </c>
      <c r="DW115" s="1056"/>
      <c r="DX115" s="1056"/>
      <c r="DY115" s="1056"/>
      <c r="DZ115" s="1057"/>
    </row>
    <row r="116" spans="1:130" s="248" customFormat="1" ht="26.25" customHeight="1" x14ac:dyDescent="0.15">
      <c r="A116" s="1049"/>
      <c r="B116" s="1050"/>
      <c r="C116" s="1058" t="s">
        <v>465</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418</v>
      </c>
      <c r="AB116" s="1052"/>
      <c r="AC116" s="1052"/>
      <c r="AD116" s="1052"/>
      <c r="AE116" s="1053"/>
      <c r="AF116" s="1054" t="s">
        <v>390</v>
      </c>
      <c r="AG116" s="1052"/>
      <c r="AH116" s="1052"/>
      <c r="AI116" s="1052"/>
      <c r="AJ116" s="1053"/>
      <c r="AK116" s="1054" t="s">
        <v>445</v>
      </c>
      <c r="AL116" s="1052"/>
      <c r="AM116" s="1052"/>
      <c r="AN116" s="1052"/>
      <c r="AO116" s="1053"/>
      <c r="AP116" s="1055" t="s">
        <v>446</v>
      </c>
      <c r="AQ116" s="1056"/>
      <c r="AR116" s="1056"/>
      <c r="AS116" s="1056"/>
      <c r="AT116" s="1057"/>
      <c r="AU116" s="996"/>
      <c r="AV116" s="997"/>
      <c r="AW116" s="997"/>
      <c r="AX116" s="997"/>
      <c r="AY116" s="997"/>
      <c r="AZ116" s="1060" t="s">
        <v>466</v>
      </c>
      <c r="BA116" s="1061"/>
      <c r="BB116" s="1061"/>
      <c r="BC116" s="1061"/>
      <c r="BD116" s="1061"/>
      <c r="BE116" s="1061"/>
      <c r="BF116" s="1061"/>
      <c r="BG116" s="1061"/>
      <c r="BH116" s="1061"/>
      <c r="BI116" s="1061"/>
      <c r="BJ116" s="1061"/>
      <c r="BK116" s="1061"/>
      <c r="BL116" s="1061"/>
      <c r="BM116" s="1061"/>
      <c r="BN116" s="1061"/>
      <c r="BO116" s="1061"/>
      <c r="BP116" s="1062"/>
      <c r="BQ116" s="1012" t="s">
        <v>390</v>
      </c>
      <c r="BR116" s="1013"/>
      <c r="BS116" s="1013"/>
      <c r="BT116" s="1013"/>
      <c r="BU116" s="1013"/>
      <c r="BV116" s="1013" t="s">
        <v>451</v>
      </c>
      <c r="BW116" s="1013"/>
      <c r="BX116" s="1013"/>
      <c r="BY116" s="1013"/>
      <c r="BZ116" s="1013"/>
      <c r="CA116" s="1013" t="s">
        <v>390</v>
      </c>
      <c r="CB116" s="1013"/>
      <c r="CC116" s="1013"/>
      <c r="CD116" s="1013"/>
      <c r="CE116" s="1013"/>
      <c r="CF116" s="1007" t="s">
        <v>390</v>
      </c>
      <c r="CG116" s="1008"/>
      <c r="CH116" s="1008"/>
      <c r="CI116" s="1008"/>
      <c r="CJ116" s="1008"/>
      <c r="CK116" s="1038"/>
      <c r="CL116" s="1039"/>
      <c r="CM116" s="1009" t="s">
        <v>467</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445</v>
      </c>
      <c r="DH116" s="1052"/>
      <c r="DI116" s="1052"/>
      <c r="DJ116" s="1052"/>
      <c r="DK116" s="1053"/>
      <c r="DL116" s="1054" t="s">
        <v>390</v>
      </c>
      <c r="DM116" s="1052"/>
      <c r="DN116" s="1052"/>
      <c r="DO116" s="1052"/>
      <c r="DP116" s="1053"/>
      <c r="DQ116" s="1054" t="s">
        <v>390</v>
      </c>
      <c r="DR116" s="1052"/>
      <c r="DS116" s="1052"/>
      <c r="DT116" s="1052"/>
      <c r="DU116" s="1053"/>
      <c r="DV116" s="1055" t="s">
        <v>445</v>
      </c>
      <c r="DW116" s="1056"/>
      <c r="DX116" s="1056"/>
      <c r="DY116" s="1056"/>
      <c r="DZ116" s="1057"/>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68" t="s">
        <v>468</v>
      </c>
      <c r="Z117" s="982"/>
      <c r="AA117" s="1069">
        <v>2272104</v>
      </c>
      <c r="AB117" s="1070"/>
      <c r="AC117" s="1070"/>
      <c r="AD117" s="1070"/>
      <c r="AE117" s="1071"/>
      <c r="AF117" s="1072">
        <v>2172994</v>
      </c>
      <c r="AG117" s="1070"/>
      <c r="AH117" s="1070"/>
      <c r="AI117" s="1070"/>
      <c r="AJ117" s="1071"/>
      <c r="AK117" s="1072">
        <v>2129182</v>
      </c>
      <c r="AL117" s="1070"/>
      <c r="AM117" s="1070"/>
      <c r="AN117" s="1070"/>
      <c r="AO117" s="1071"/>
      <c r="AP117" s="1073"/>
      <c r="AQ117" s="1074"/>
      <c r="AR117" s="1074"/>
      <c r="AS117" s="1074"/>
      <c r="AT117" s="1075"/>
      <c r="AU117" s="996"/>
      <c r="AV117" s="997"/>
      <c r="AW117" s="997"/>
      <c r="AX117" s="997"/>
      <c r="AY117" s="997"/>
      <c r="AZ117" s="1060" t="s">
        <v>469</v>
      </c>
      <c r="BA117" s="1061"/>
      <c r="BB117" s="1061"/>
      <c r="BC117" s="1061"/>
      <c r="BD117" s="1061"/>
      <c r="BE117" s="1061"/>
      <c r="BF117" s="1061"/>
      <c r="BG117" s="1061"/>
      <c r="BH117" s="1061"/>
      <c r="BI117" s="1061"/>
      <c r="BJ117" s="1061"/>
      <c r="BK117" s="1061"/>
      <c r="BL117" s="1061"/>
      <c r="BM117" s="1061"/>
      <c r="BN117" s="1061"/>
      <c r="BO117" s="1061"/>
      <c r="BP117" s="1062"/>
      <c r="BQ117" s="1012" t="s">
        <v>446</v>
      </c>
      <c r="BR117" s="1013"/>
      <c r="BS117" s="1013"/>
      <c r="BT117" s="1013"/>
      <c r="BU117" s="1013"/>
      <c r="BV117" s="1013" t="s">
        <v>445</v>
      </c>
      <c r="BW117" s="1013"/>
      <c r="BX117" s="1013"/>
      <c r="BY117" s="1013"/>
      <c r="BZ117" s="1013"/>
      <c r="CA117" s="1013" t="s">
        <v>451</v>
      </c>
      <c r="CB117" s="1013"/>
      <c r="CC117" s="1013"/>
      <c r="CD117" s="1013"/>
      <c r="CE117" s="1013"/>
      <c r="CF117" s="1007" t="s">
        <v>445</v>
      </c>
      <c r="CG117" s="1008"/>
      <c r="CH117" s="1008"/>
      <c r="CI117" s="1008"/>
      <c r="CJ117" s="1008"/>
      <c r="CK117" s="1038"/>
      <c r="CL117" s="1039"/>
      <c r="CM117" s="1009" t="s">
        <v>470</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445</v>
      </c>
      <c r="DH117" s="1052"/>
      <c r="DI117" s="1052"/>
      <c r="DJ117" s="1052"/>
      <c r="DK117" s="1053"/>
      <c r="DL117" s="1054" t="s">
        <v>451</v>
      </c>
      <c r="DM117" s="1052"/>
      <c r="DN117" s="1052"/>
      <c r="DO117" s="1052"/>
      <c r="DP117" s="1053"/>
      <c r="DQ117" s="1054" t="s">
        <v>418</v>
      </c>
      <c r="DR117" s="1052"/>
      <c r="DS117" s="1052"/>
      <c r="DT117" s="1052"/>
      <c r="DU117" s="1053"/>
      <c r="DV117" s="1055" t="s">
        <v>451</v>
      </c>
      <c r="DW117" s="1056"/>
      <c r="DX117" s="1056"/>
      <c r="DY117" s="1056"/>
      <c r="DZ117" s="1057"/>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303</v>
      </c>
      <c r="AL118" s="981"/>
      <c r="AM118" s="981"/>
      <c r="AN118" s="981"/>
      <c r="AO118" s="982"/>
      <c r="AP118" s="1064" t="s">
        <v>439</v>
      </c>
      <c r="AQ118" s="1065"/>
      <c r="AR118" s="1065"/>
      <c r="AS118" s="1065"/>
      <c r="AT118" s="1066"/>
      <c r="AU118" s="996"/>
      <c r="AV118" s="997"/>
      <c r="AW118" s="997"/>
      <c r="AX118" s="997"/>
      <c r="AY118" s="997"/>
      <c r="AZ118" s="1067" t="s">
        <v>471</v>
      </c>
      <c r="BA118" s="1058"/>
      <c r="BB118" s="1058"/>
      <c r="BC118" s="1058"/>
      <c r="BD118" s="1058"/>
      <c r="BE118" s="1058"/>
      <c r="BF118" s="1058"/>
      <c r="BG118" s="1058"/>
      <c r="BH118" s="1058"/>
      <c r="BI118" s="1058"/>
      <c r="BJ118" s="1058"/>
      <c r="BK118" s="1058"/>
      <c r="BL118" s="1058"/>
      <c r="BM118" s="1058"/>
      <c r="BN118" s="1058"/>
      <c r="BO118" s="1058"/>
      <c r="BP118" s="1059"/>
      <c r="BQ118" s="1090" t="s">
        <v>172</v>
      </c>
      <c r="BR118" s="1091"/>
      <c r="BS118" s="1091"/>
      <c r="BT118" s="1091"/>
      <c r="BU118" s="1091"/>
      <c r="BV118" s="1091" t="s">
        <v>445</v>
      </c>
      <c r="BW118" s="1091"/>
      <c r="BX118" s="1091"/>
      <c r="BY118" s="1091"/>
      <c r="BZ118" s="1091"/>
      <c r="CA118" s="1091" t="s">
        <v>390</v>
      </c>
      <c r="CB118" s="1091"/>
      <c r="CC118" s="1091"/>
      <c r="CD118" s="1091"/>
      <c r="CE118" s="1091"/>
      <c r="CF118" s="1007" t="s">
        <v>172</v>
      </c>
      <c r="CG118" s="1008"/>
      <c r="CH118" s="1008"/>
      <c r="CI118" s="1008"/>
      <c r="CJ118" s="1008"/>
      <c r="CK118" s="1038"/>
      <c r="CL118" s="1039"/>
      <c r="CM118" s="1009" t="s">
        <v>472</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445</v>
      </c>
      <c r="DH118" s="1052"/>
      <c r="DI118" s="1052"/>
      <c r="DJ118" s="1052"/>
      <c r="DK118" s="1053"/>
      <c r="DL118" s="1054" t="s">
        <v>390</v>
      </c>
      <c r="DM118" s="1052"/>
      <c r="DN118" s="1052"/>
      <c r="DO118" s="1052"/>
      <c r="DP118" s="1053"/>
      <c r="DQ118" s="1054" t="s">
        <v>418</v>
      </c>
      <c r="DR118" s="1052"/>
      <c r="DS118" s="1052"/>
      <c r="DT118" s="1052"/>
      <c r="DU118" s="1053"/>
      <c r="DV118" s="1055" t="s">
        <v>447</v>
      </c>
      <c r="DW118" s="1056"/>
      <c r="DX118" s="1056"/>
      <c r="DY118" s="1056"/>
      <c r="DZ118" s="1057"/>
    </row>
    <row r="119" spans="1:130" s="248" customFormat="1" ht="26.25" customHeight="1" x14ac:dyDescent="0.15">
      <c r="A119" s="1151" t="s">
        <v>443</v>
      </c>
      <c r="B119" s="1037"/>
      <c r="C119" s="1016" t="s">
        <v>444</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7" t="s">
        <v>390</v>
      </c>
      <c r="AB119" s="988"/>
      <c r="AC119" s="988"/>
      <c r="AD119" s="988"/>
      <c r="AE119" s="989"/>
      <c r="AF119" s="990" t="s">
        <v>445</v>
      </c>
      <c r="AG119" s="988"/>
      <c r="AH119" s="988"/>
      <c r="AI119" s="988"/>
      <c r="AJ119" s="989"/>
      <c r="AK119" s="990" t="s">
        <v>418</v>
      </c>
      <c r="AL119" s="988"/>
      <c r="AM119" s="988"/>
      <c r="AN119" s="988"/>
      <c r="AO119" s="989"/>
      <c r="AP119" s="991" t="s">
        <v>172</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68" t="s">
        <v>473</v>
      </c>
      <c r="BP119" s="1099"/>
      <c r="BQ119" s="1090">
        <v>28433387</v>
      </c>
      <c r="BR119" s="1091"/>
      <c r="BS119" s="1091"/>
      <c r="BT119" s="1091"/>
      <c r="BU119" s="1091"/>
      <c r="BV119" s="1091">
        <v>27908988</v>
      </c>
      <c r="BW119" s="1091"/>
      <c r="BX119" s="1091"/>
      <c r="BY119" s="1091"/>
      <c r="BZ119" s="1091"/>
      <c r="CA119" s="1091">
        <v>28448716</v>
      </c>
      <c r="CB119" s="1091"/>
      <c r="CC119" s="1091"/>
      <c r="CD119" s="1091"/>
      <c r="CE119" s="1091"/>
      <c r="CF119" s="1092"/>
      <c r="CG119" s="1093"/>
      <c r="CH119" s="1093"/>
      <c r="CI119" s="1093"/>
      <c r="CJ119" s="1094"/>
      <c r="CK119" s="1040"/>
      <c r="CL119" s="1041"/>
      <c r="CM119" s="1095" t="s">
        <v>474</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4578</v>
      </c>
      <c r="DH119" s="1077"/>
      <c r="DI119" s="1077"/>
      <c r="DJ119" s="1077"/>
      <c r="DK119" s="1078"/>
      <c r="DL119" s="1076">
        <v>35082</v>
      </c>
      <c r="DM119" s="1077"/>
      <c r="DN119" s="1077"/>
      <c r="DO119" s="1077"/>
      <c r="DP119" s="1078"/>
      <c r="DQ119" s="1076">
        <v>31492</v>
      </c>
      <c r="DR119" s="1077"/>
      <c r="DS119" s="1077"/>
      <c r="DT119" s="1077"/>
      <c r="DU119" s="1078"/>
      <c r="DV119" s="1079">
        <v>0.3</v>
      </c>
      <c r="DW119" s="1080"/>
      <c r="DX119" s="1080"/>
      <c r="DY119" s="1080"/>
      <c r="DZ119" s="1081"/>
    </row>
    <row r="120" spans="1:130" s="248" customFormat="1" ht="26.25" customHeight="1" x14ac:dyDescent="0.15">
      <c r="A120" s="1152"/>
      <c r="B120" s="1039"/>
      <c r="C120" s="1009" t="s">
        <v>450</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447</v>
      </c>
      <c r="AB120" s="1052"/>
      <c r="AC120" s="1052"/>
      <c r="AD120" s="1052"/>
      <c r="AE120" s="1053"/>
      <c r="AF120" s="1054" t="s">
        <v>451</v>
      </c>
      <c r="AG120" s="1052"/>
      <c r="AH120" s="1052"/>
      <c r="AI120" s="1052"/>
      <c r="AJ120" s="1053"/>
      <c r="AK120" s="1054">
        <v>4056</v>
      </c>
      <c r="AL120" s="1052"/>
      <c r="AM120" s="1052"/>
      <c r="AN120" s="1052"/>
      <c r="AO120" s="1053"/>
      <c r="AP120" s="1055">
        <v>0</v>
      </c>
      <c r="AQ120" s="1056"/>
      <c r="AR120" s="1056"/>
      <c r="AS120" s="1056"/>
      <c r="AT120" s="1057"/>
      <c r="AU120" s="1082" t="s">
        <v>475</v>
      </c>
      <c r="AV120" s="1083"/>
      <c r="AW120" s="1083"/>
      <c r="AX120" s="1083"/>
      <c r="AY120" s="1084"/>
      <c r="AZ120" s="1033" t="s">
        <v>476</v>
      </c>
      <c r="BA120" s="985"/>
      <c r="BB120" s="985"/>
      <c r="BC120" s="985"/>
      <c r="BD120" s="985"/>
      <c r="BE120" s="985"/>
      <c r="BF120" s="985"/>
      <c r="BG120" s="985"/>
      <c r="BH120" s="985"/>
      <c r="BI120" s="985"/>
      <c r="BJ120" s="985"/>
      <c r="BK120" s="985"/>
      <c r="BL120" s="985"/>
      <c r="BM120" s="985"/>
      <c r="BN120" s="985"/>
      <c r="BO120" s="985"/>
      <c r="BP120" s="986"/>
      <c r="BQ120" s="1019">
        <v>7497879</v>
      </c>
      <c r="BR120" s="1020"/>
      <c r="BS120" s="1020"/>
      <c r="BT120" s="1020"/>
      <c r="BU120" s="1020"/>
      <c r="BV120" s="1020">
        <v>7245293</v>
      </c>
      <c r="BW120" s="1020"/>
      <c r="BX120" s="1020"/>
      <c r="BY120" s="1020"/>
      <c r="BZ120" s="1020"/>
      <c r="CA120" s="1020">
        <v>7758356</v>
      </c>
      <c r="CB120" s="1020"/>
      <c r="CC120" s="1020"/>
      <c r="CD120" s="1020"/>
      <c r="CE120" s="1020"/>
      <c r="CF120" s="1034">
        <v>86.1</v>
      </c>
      <c r="CG120" s="1035"/>
      <c r="CH120" s="1035"/>
      <c r="CI120" s="1035"/>
      <c r="CJ120" s="1035"/>
      <c r="CK120" s="1100" t="s">
        <v>477</v>
      </c>
      <c r="CL120" s="1101"/>
      <c r="CM120" s="1101"/>
      <c r="CN120" s="1101"/>
      <c r="CO120" s="1102"/>
      <c r="CP120" s="1108" t="s">
        <v>478</v>
      </c>
      <c r="CQ120" s="1109"/>
      <c r="CR120" s="1109"/>
      <c r="CS120" s="1109"/>
      <c r="CT120" s="1109"/>
      <c r="CU120" s="1109"/>
      <c r="CV120" s="1109"/>
      <c r="CW120" s="1109"/>
      <c r="CX120" s="1109"/>
      <c r="CY120" s="1109"/>
      <c r="CZ120" s="1109"/>
      <c r="DA120" s="1109"/>
      <c r="DB120" s="1109"/>
      <c r="DC120" s="1109"/>
      <c r="DD120" s="1109"/>
      <c r="DE120" s="1109"/>
      <c r="DF120" s="1110"/>
      <c r="DG120" s="1019">
        <v>5108922</v>
      </c>
      <c r="DH120" s="1020"/>
      <c r="DI120" s="1020"/>
      <c r="DJ120" s="1020"/>
      <c r="DK120" s="1020"/>
      <c r="DL120" s="1020">
        <v>4829623</v>
      </c>
      <c r="DM120" s="1020"/>
      <c r="DN120" s="1020"/>
      <c r="DO120" s="1020"/>
      <c r="DP120" s="1020"/>
      <c r="DQ120" s="1020">
        <v>4644765</v>
      </c>
      <c r="DR120" s="1020"/>
      <c r="DS120" s="1020"/>
      <c r="DT120" s="1020"/>
      <c r="DU120" s="1020"/>
      <c r="DV120" s="1021">
        <v>51.6</v>
      </c>
      <c r="DW120" s="1021"/>
      <c r="DX120" s="1021"/>
      <c r="DY120" s="1021"/>
      <c r="DZ120" s="1022"/>
    </row>
    <row r="121" spans="1:130" s="248" customFormat="1" ht="26.25" customHeight="1" x14ac:dyDescent="0.15">
      <c r="A121" s="1152"/>
      <c r="B121" s="1039"/>
      <c r="C121" s="1060" t="s">
        <v>479</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445</v>
      </c>
      <c r="AB121" s="1052"/>
      <c r="AC121" s="1052"/>
      <c r="AD121" s="1052"/>
      <c r="AE121" s="1053"/>
      <c r="AF121" s="1054" t="s">
        <v>445</v>
      </c>
      <c r="AG121" s="1052"/>
      <c r="AH121" s="1052"/>
      <c r="AI121" s="1052"/>
      <c r="AJ121" s="1053"/>
      <c r="AK121" s="1054" t="s">
        <v>390</v>
      </c>
      <c r="AL121" s="1052"/>
      <c r="AM121" s="1052"/>
      <c r="AN121" s="1052"/>
      <c r="AO121" s="1053"/>
      <c r="AP121" s="1055" t="s">
        <v>418</v>
      </c>
      <c r="AQ121" s="1056"/>
      <c r="AR121" s="1056"/>
      <c r="AS121" s="1056"/>
      <c r="AT121" s="1057"/>
      <c r="AU121" s="1085"/>
      <c r="AV121" s="1086"/>
      <c r="AW121" s="1086"/>
      <c r="AX121" s="1086"/>
      <c r="AY121" s="1087"/>
      <c r="AZ121" s="1042" t="s">
        <v>480</v>
      </c>
      <c r="BA121" s="1043"/>
      <c r="BB121" s="1043"/>
      <c r="BC121" s="1043"/>
      <c r="BD121" s="1043"/>
      <c r="BE121" s="1043"/>
      <c r="BF121" s="1043"/>
      <c r="BG121" s="1043"/>
      <c r="BH121" s="1043"/>
      <c r="BI121" s="1043"/>
      <c r="BJ121" s="1043"/>
      <c r="BK121" s="1043"/>
      <c r="BL121" s="1043"/>
      <c r="BM121" s="1043"/>
      <c r="BN121" s="1043"/>
      <c r="BO121" s="1043"/>
      <c r="BP121" s="1044"/>
      <c r="BQ121" s="1012">
        <v>2289514</v>
      </c>
      <c r="BR121" s="1013"/>
      <c r="BS121" s="1013"/>
      <c r="BT121" s="1013"/>
      <c r="BU121" s="1013"/>
      <c r="BV121" s="1013">
        <v>2166193</v>
      </c>
      <c r="BW121" s="1013"/>
      <c r="BX121" s="1013"/>
      <c r="BY121" s="1013"/>
      <c r="BZ121" s="1013"/>
      <c r="CA121" s="1013">
        <v>1920866</v>
      </c>
      <c r="CB121" s="1013"/>
      <c r="CC121" s="1013"/>
      <c r="CD121" s="1013"/>
      <c r="CE121" s="1013"/>
      <c r="CF121" s="1007">
        <v>21.3</v>
      </c>
      <c r="CG121" s="1008"/>
      <c r="CH121" s="1008"/>
      <c r="CI121" s="1008"/>
      <c r="CJ121" s="1008"/>
      <c r="CK121" s="1103"/>
      <c r="CL121" s="1104"/>
      <c r="CM121" s="1104"/>
      <c r="CN121" s="1104"/>
      <c r="CO121" s="1105"/>
      <c r="CP121" s="1113" t="s">
        <v>481</v>
      </c>
      <c r="CQ121" s="1114"/>
      <c r="CR121" s="1114"/>
      <c r="CS121" s="1114"/>
      <c r="CT121" s="1114"/>
      <c r="CU121" s="1114"/>
      <c r="CV121" s="1114"/>
      <c r="CW121" s="1114"/>
      <c r="CX121" s="1114"/>
      <c r="CY121" s="1114"/>
      <c r="CZ121" s="1114"/>
      <c r="DA121" s="1114"/>
      <c r="DB121" s="1114"/>
      <c r="DC121" s="1114"/>
      <c r="DD121" s="1114"/>
      <c r="DE121" s="1114"/>
      <c r="DF121" s="1115"/>
      <c r="DG121" s="1012">
        <v>1227865</v>
      </c>
      <c r="DH121" s="1013"/>
      <c r="DI121" s="1013"/>
      <c r="DJ121" s="1013"/>
      <c r="DK121" s="1013"/>
      <c r="DL121" s="1013">
        <v>1089096</v>
      </c>
      <c r="DM121" s="1013"/>
      <c r="DN121" s="1013"/>
      <c r="DO121" s="1013"/>
      <c r="DP121" s="1013"/>
      <c r="DQ121" s="1013">
        <v>938818</v>
      </c>
      <c r="DR121" s="1013"/>
      <c r="DS121" s="1013"/>
      <c r="DT121" s="1013"/>
      <c r="DU121" s="1013"/>
      <c r="DV121" s="1014">
        <v>10.4</v>
      </c>
      <c r="DW121" s="1014"/>
      <c r="DX121" s="1014"/>
      <c r="DY121" s="1014"/>
      <c r="DZ121" s="1015"/>
    </row>
    <row r="122" spans="1:130" s="248" customFormat="1" ht="26.25" customHeight="1" x14ac:dyDescent="0.15">
      <c r="A122" s="1152"/>
      <c r="B122" s="1039"/>
      <c r="C122" s="1009" t="s">
        <v>461</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451</v>
      </c>
      <c r="AB122" s="1052"/>
      <c r="AC122" s="1052"/>
      <c r="AD122" s="1052"/>
      <c r="AE122" s="1053"/>
      <c r="AF122" s="1054" t="s">
        <v>390</v>
      </c>
      <c r="AG122" s="1052"/>
      <c r="AH122" s="1052"/>
      <c r="AI122" s="1052"/>
      <c r="AJ122" s="1053"/>
      <c r="AK122" s="1054" t="s">
        <v>445</v>
      </c>
      <c r="AL122" s="1052"/>
      <c r="AM122" s="1052"/>
      <c r="AN122" s="1052"/>
      <c r="AO122" s="1053"/>
      <c r="AP122" s="1055" t="s">
        <v>390</v>
      </c>
      <c r="AQ122" s="1056"/>
      <c r="AR122" s="1056"/>
      <c r="AS122" s="1056"/>
      <c r="AT122" s="1057"/>
      <c r="AU122" s="1085"/>
      <c r="AV122" s="1086"/>
      <c r="AW122" s="1086"/>
      <c r="AX122" s="1086"/>
      <c r="AY122" s="1087"/>
      <c r="AZ122" s="1067" t="s">
        <v>482</v>
      </c>
      <c r="BA122" s="1058"/>
      <c r="BB122" s="1058"/>
      <c r="BC122" s="1058"/>
      <c r="BD122" s="1058"/>
      <c r="BE122" s="1058"/>
      <c r="BF122" s="1058"/>
      <c r="BG122" s="1058"/>
      <c r="BH122" s="1058"/>
      <c r="BI122" s="1058"/>
      <c r="BJ122" s="1058"/>
      <c r="BK122" s="1058"/>
      <c r="BL122" s="1058"/>
      <c r="BM122" s="1058"/>
      <c r="BN122" s="1058"/>
      <c r="BO122" s="1058"/>
      <c r="BP122" s="1059"/>
      <c r="BQ122" s="1090">
        <v>16648822</v>
      </c>
      <c r="BR122" s="1091"/>
      <c r="BS122" s="1091"/>
      <c r="BT122" s="1091"/>
      <c r="BU122" s="1091"/>
      <c r="BV122" s="1091">
        <v>16515519</v>
      </c>
      <c r="BW122" s="1091"/>
      <c r="BX122" s="1091"/>
      <c r="BY122" s="1091"/>
      <c r="BZ122" s="1091"/>
      <c r="CA122" s="1091">
        <v>16697125</v>
      </c>
      <c r="CB122" s="1091"/>
      <c r="CC122" s="1091"/>
      <c r="CD122" s="1091"/>
      <c r="CE122" s="1091"/>
      <c r="CF122" s="1111">
        <v>185.3</v>
      </c>
      <c r="CG122" s="1112"/>
      <c r="CH122" s="1112"/>
      <c r="CI122" s="1112"/>
      <c r="CJ122" s="1112"/>
      <c r="CK122" s="1103"/>
      <c r="CL122" s="1104"/>
      <c r="CM122" s="1104"/>
      <c r="CN122" s="1104"/>
      <c r="CO122" s="1105"/>
      <c r="CP122" s="1113" t="s">
        <v>483</v>
      </c>
      <c r="CQ122" s="1114"/>
      <c r="CR122" s="1114"/>
      <c r="CS122" s="1114"/>
      <c r="CT122" s="1114"/>
      <c r="CU122" s="1114"/>
      <c r="CV122" s="1114"/>
      <c r="CW122" s="1114"/>
      <c r="CX122" s="1114"/>
      <c r="CY122" s="1114"/>
      <c r="CZ122" s="1114"/>
      <c r="DA122" s="1114"/>
      <c r="DB122" s="1114"/>
      <c r="DC122" s="1114"/>
      <c r="DD122" s="1114"/>
      <c r="DE122" s="1114"/>
      <c r="DF122" s="1115"/>
      <c r="DG122" s="1012">
        <v>105356</v>
      </c>
      <c r="DH122" s="1013"/>
      <c r="DI122" s="1013"/>
      <c r="DJ122" s="1013"/>
      <c r="DK122" s="1013"/>
      <c r="DL122" s="1013">
        <v>119972</v>
      </c>
      <c r="DM122" s="1013"/>
      <c r="DN122" s="1013"/>
      <c r="DO122" s="1013"/>
      <c r="DP122" s="1013"/>
      <c r="DQ122" s="1013">
        <v>119612</v>
      </c>
      <c r="DR122" s="1013"/>
      <c r="DS122" s="1013"/>
      <c r="DT122" s="1013"/>
      <c r="DU122" s="1013"/>
      <c r="DV122" s="1014">
        <v>1.3</v>
      </c>
      <c r="DW122" s="1014"/>
      <c r="DX122" s="1014"/>
      <c r="DY122" s="1014"/>
      <c r="DZ122" s="1015"/>
    </row>
    <row r="123" spans="1:130" s="248" customFormat="1" ht="26.25" customHeight="1" x14ac:dyDescent="0.15">
      <c r="A123" s="1152"/>
      <c r="B123" s="1039"/>
      <c r="C123" s="1009" t="s">
        <v>467</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451</v>
      </c>
      <c r="AB123" s="1052"/>
      <c r="AC123" s="1052"/>
      <c r="AD123" s="1052"/>
      <c r="AE123" s="1053"/>
      <c r="AF123" s="1054" t="s">
        <v>418</v>
      </c>
      <c r="AG123" s="1052"/>
      <c r="AH123" s="1052"/>
      <c r="AI123" s="1052"/>
      <c r="AJ123" s="1053"/>
      <c r="AK123" s="1054" t="s">
        <v>451</v>
      </c>
      <c r="AL123" s="1052"/>
      <c r="AM123" s="1052"/>
      <c r="AN123" s="1052"/>
      <c r="AO123" s="1053"/>
      <c r="AP123" s="1055" t="s">
        <v>390</v>
      </c>
      <c r="AQ123" s="1056"/>
      <c r="AR123" s="1056"/>
      <c r="AS123" s="1056"/>
      <c r="AT123" s="1057"/>
      <c r="AU123" s="1088"/>
      <c r="AV123" s="1089"/>
      <c r="AW123" s="1089"/>
      <c r="AX123" s="1089"/>
      <c r="AY123" s="1089"/>
      <c r="AZ123" s="279" t="s">
        <v>185</v>
      </c>
      <c r="BA123" s="279"/>
      <c r="BB123" s="279"/>
      <c r="BC123" s="279"/>
      <c r="BD123" s="279"/>
      <c r="BE123" s="279"/>
      <c r="BF123" s="279"/>
      <c r="BG123" s="279"/>
      <c r="BH123" s="279"/>
      <c r="BI123" s="279"/>
      <c r="BJ123" s="279"/>
      <c r="BK123" s="279"/>
      <c r="BL123" s="279"/>
      <c r="BM123" s="279"/>
      <c r="BN123" s="279"/>
      <c r="BO123" s="1068" t="s">
        <v>484</v>
      </c>
      <c r="BP123" s="1099"/>
      <c r="BQ123" s="1158">
        <v>26436215</v>
      </c>
      <c r="BR123" s="1159"/>
      <c r="BS123" s="1159"/>
      <c r="BT123" s="1159"/>
      <c r="BU123" s="1159"/>
      <c r="BV123" s="1159">
        <v>25927005</v>
      </c>
      <c r="BW123" s="1159"/>
      <c r="BX123" s="1159"/>
      <c r="BY123" s="1159"/>
      <c r="BZ123" s="1159"/>
      <c r="CA123" s="1159">
        <v>26376347</v>
      </c>
      <c r="CB123" s="1159"/>
      <c r="CC123" s="1159"/>
      <c r="CD123" s="1159"/>
      <c r="CE123" s="1159"/>
      <c r="CF123" s="1092"/>
      <c r="CG123" s="1093"/>
      <c r="CH123" s="1093"/>
      <c r="CI123" s="1093"/>
      <c r="CJ123" s="1094"/>
      <c r="CK123" s="1103"/>
      <c r="CL123" s="1104"/>
      <c r="CM123" s="1104"/>
      <c r="CN123" s="1104"/>
      <c r="CO123" s="1105"/>
      <c r="CP123" s="1113" t="s">
        <v>485</v>
      </c>
      <c r="CQ123" s="1114"/>
      <c r="CR123" s="1114"/>
      <c r="CS123" s="1114"/>
      <c r="CT123" s="1114"/>
      <c r="CU123" s="1114"/>
      <c r="CV123" s="1114"/>
      <c r="CW123" s="1114"/>
      <c r="CX123" s="1114"/>
      <c r="CY123" s="1114"/>
      <c r="CZ123" s="1114"/>
      <c r="DA123" s="1114"/>
      <c r="DB123" s="1114"/>
      <c r="DC123" s="1114"/>
      <c r="DD123" s="1114"/>
      <c r="DE123" s="1114"/>
      <c r="DF123" s="1115"/>
      <c r="DG123" s="1051" t="s">
        <v>390</v>
      </c>
      <c r="DH123" s="1052"/>
      <c r="DI123" s="1052"/>
      <c r="DJ123" s="1052"/>
      <c r="DK123" s="1053"/>
      <c r="DL123" s="1054" t="s">
        <v>390</v>
      </c>
      <c r="DM123" s="1052"/>
      <c r="DN123" s="1052"/>
      <c r="DO123" s="1052"/>
      <c r="DP123" s="1053"/>
      <c r="DQ123" s="1054" t="s">
        <v>445</v>
      </c>
      <c r="DR123" s="1052"/>
      <c r="DS123" s="1052"/>
      <c r="DT123" s="1052"/>
      <c r="DU123" s="1053"/>
      <c r="DV123" s="1055" t="s">
        <v>172</v>
      </c>
      <c r="DW123" s="1056"/>
      <c r="DX123" s="1056"/>
      <c r="DY123" s="1056"/>
      <c r="DZ123" s="1057"/>
    </row>
    <row r="124" spans="1:130" s="248" customFormat="1" ht="26.25" customHeight="1" thickBot="1" x14ac:dyDescent="0.2">
      <c r="A124" s="1152"/>
      <c r="B124" s="1039"/>
      <c r="C124" s="1009" t="s">
        <v>470</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447</v>
      </c>
      <c r="AB124" s="1052"/>
      <c r="AC124" s="1052"/>
      <c r="AD124" s="1052"/>
      <c r="AE124" s="1053"/>
      <c r="AF124" s="1054" t="s">
        <v>390</v>
      </c>
      <c r="AG124" s="1052"/>
      <c r="AH124" s="1052"/>
      <c r="AI124" s="1052"/>
      <c r="AJ124" s="1053"/>
      <c r="AK124" s="1054" t="s">
        <v>445</v>
      </c>
      <c r="AL124" s="1052"/>
      <c r="AM124" s="1052"/>
      <c r="AN124" s="1052"/>
      <c r="AO124" s="1053"/>
      <c r="AP124" s="1055" t="s">
        <v>172</v>
      </c>
      <c r="AQ124" s="1056"/>
      <c r="AR124" s="1056"/>
      <c r="AS124" s="1056"/>
      <c r="AT124" s="1057"/>
      <c r="AU124" s="1154" t="s">
        <v>486</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23.4</v>
      </c>
      <c r="BR124" s="1121"/>
      <c r="BS124" s="1121"/>
      <c r="BT124" s="1121"/>
      <c r="BU124" s="1121"/>
      <c r="BV124" s="1121">
        <v>23.3</v>
      </c>
      <c r="BW124" s="1121"/>
      <c r="BX124" s="1121"/>
      <c r="BY124" s="1121"/>
      <c r="BZ124" s="1121"/>
      <c r="CA124" s="1121">
        <v>23</v>
      </c>
      <c r="CB124" s="1121"/>
      <c r="CC124" s="1121"/>
      <c r="CD124" s="1121"/>
      <c r="CE124" s="1121"/>
      <c r="CF124" s="1122"/>
      <c r="CG124" s="1123"/>
      <c r="CH124" s="1123"/>
      <c r="CI124" s="1123"/>
      <c r="CJ124" s="1124"/>
      <c r="CK124" s="1106"/>
      <c r="CL124" s="1106"/>
      <c r="CM124" s="1106"/>
      <c r="CN124" s="1106"/>
      <c r="CO124" s="1107"/>
      <c r="CP124" s="1113" t="s">
        <v>487</v>
      </c>
      <c r="CQ124" s="1114"/>
      <c r="CR124" s="1114"/>
      <c r="CS124" s="1114"/>
      <c r="CT124" s="1114"/>
      <c r="CU124" s="1114"/>
      <c r="CV124" s="1114"/>
      <c r="CW124" s="1114"/>
      <c r="CX124" s="1114"/>
      <c r="CY124" s="1114"/>
      <c r="CZ124" s="1114"/>
      <c r="DA124" s="1114"/>
      <c r="DB124" s="1114"/>
      <c r="DC124" s="1114"/>
      <c r="DD124" s="1114"/>
      <c r="DE124" s="1114"/>
      <c r="DF124" s="1115"/>
      <c r="DG124" s="1098" t="s">
        <v>447</v>
      </c>
      <c r="DH124" s="1077"/>
      <c r="DI124" s="1077"/>
      <c r="DJ124" s="1077"/>
      <c r="DK124" s="1078"/>
      <c r="DL124" s="1076" t="s">
        <v>418</v>
      </c>
      <c r="DM124" s="1077"/>
      <c r="DN124" s="1077"/>
      <c r="DO124" s="1077"/>
      <c r="DP124" s="1078"/>
      <c r="DQ124" s="1076" t="s">
        <v>445</v>
      </c>
      <c r="DR124" s="1077"/>
      <c r="DS124" s="1077"/>
      <c r="DT124" s="1077"/>
      <c r="DU124" s="1078"/>
      <c r="DV124" s="1079" t="s">
        <v>447</v>
      </c>
      <c r="DW124" s="1080"/>
      <c r="DX124" s="1080"/>
      <c r="DY124" s="1080"/>
      <c r="DZ124" s="1081"/>
    </row>
    <row r="125" spans="1:130" s="248" customFormat="1" ht="26.25" customHeight="1" x14ac:dyDescent="0.15">
      <c r="A125" s="1152"/>
      <c r="B125" s="1039"/>
      <c r="C125" s="1009" t="s">
        <v>472</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445</v>
      </c>
      <c r="AB125" s="1052"/>
      <c r="AC125" s="1052"/>
      <c r="AD125" s="1052"/>
      <c r="AE125" s="1053"/>
      <c r="AF125" s="1054" t="s">
        <v>418</v>
      </c>
      <c r="AG125" s="1052"/>
      <c r="AH125" s="1052"/>
      <c r="AI125" s="1052"/>
      <c r="AJ125" s="1053"/>
      <c r="AK125" s="1054" t="s">
        <v>390</v>
      </c>
      <c r="AL125" s="1052"/>
      <c r="AM125" s="1052"/>
      <c r="AN125" s="1052"/>
      <c r="AO125" s="1053"/>
      <c r="AP125" s="1055" t="s">
        <v>390</v>
      </c>
      <c r="AQ125" s="1056"/>
      <c r="AR125" s="1056"/>
      <c r="AS125" s="1056"/>
      <c r="AT125" s="105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6" t="s">
        <v>488</v>
      </c>
      <c r="CL125" s="1101"/>
      <c r="CM125" s="1101"/>
      <c r="CN125" s="1101"/>
      <c r="CO125" s="1102"/>
      <c r="CP125" s="1033" t="s">
        <v>489</v>
      </c>
      <c r="CQ125" s="985"/>
      <c r="CR125" s="985"/>
      <c r="CS125" s="985"/>
      <c r="CT125" s="985"/>
      <c r="CU125" s="985"/>
      <c r="CV125" s="985"/>
      <c r="CW125" s="985"/>
      <c r="CX125" s="985"/>
      <c r="CY125" s="985"/>
      <c r="CZ125" s="985"/>
      <c r="DA125" s="985"/>
      <c r="DB125" s="985"/>
      <c r="DC125" s="985"/>
      <c r="DD125" s="985"/>
      <c r="DE125" s="985"/>
      <c r="DF125" s="986"/>
      <c r="DG125" s="1019" t="s">
        <v>445</v>
      </c>
      <c r="DH125" s="1020"/>
      <c r="DI125" s="1020"/>
      <c r="DJ125" s="1020"/>
      <c r="DK125" s="1020"/>
      <c r="DL125" s="1020" t="s">
        <v>390</v>
      </c>
      <c r="DM125" s="1020"/>
      <c r="DN125" s="1020"/>
      <c r="DO125" s="1020"/>
      <c r="DP125" s="1020"/>
      <c r="DQ125" s="1020" t="s">
        <v>390</v>
      </c>
      <c r="DR125" s="1020"/>
      <c r="DS125" s="1020"/>
      <c r="DT125" s="1020"/>
      <c r="DU125" s="1020"/>
      <c r="DV125" s="1021" t="s">
        <v>447</v>
      </c>
      <c r="DW125" s="1021"/>
      <c r="DX125" s="1021"/>
      <c r="DY125" s="1021"/>
      <c r="DZ125" s="1022"/>
    </row>
    <row r="126" spans="1:130" s="248" customFormat="1" ht="26.25" customHeight="1" thickBot="1" x14ac:dyDescent="0.2">
      <c r="A126" s="1152"/>
      <c r="B126" s="1039"/>
      <c r="C126" s="1009" t="s">
        <v>474</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445</v>
      </c>
      <c r="AB126" s="1052"/>
      <c r="AC126" s="1052"/>
      <c r="AD126" s="1052"/>
      <c r="AE126" s="1053"/>
      <c r="AF126" s="1054" t="s">
        <v>418</v>
      </c>
      <c r="AG126" s="1052"/>
      <c r="AH126" s="1052"/>
      <c r="AI126" s="1052"/>
      <c r="AJ126" s="1053"/>
      <c r="AK126" s="1054" t="s">
        <v>445</v>
      </c>
      <c r="AL126" s="1052"/>
      <c r="AM126" s="1052"/>
      <c r="AN126" s="1052"/>
      <c r="AO126" s="1053"/>
      <c r="AP126" s="1055" t="s">
        <v>418</v>
      </c>
      <c r="AQ126" s="1056"/>
      <c r="AR126" s="1056"/>
      <c r="AS126" s="1056"/>
      <c r="AT126" s="105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7"/>
      <c r="CL126" s="1104"/>
      <c r="CM126" s="1104"/>
      <c r="CN126" s="1104"/>
      <c r="CO126" s="1105"/>
      <c r="CP126" s="1042" t="s">
        <v>490</v>
      </c>
      <c r="CQ126" s="1043"/>
      <c r="CR126" s="1043"/>
      <c r="CS126" s="1043"/>
      <c r="CT126" s="1043"/>
      <c r="CU126" s="1043"/>
      <c r="CV126" s="1043"/>
      <c r="CW126" s="1043"/>
      <c r="CX126" s="1043"/>
      <c r="CY126" s="1043"/>
      <c r="CZ126" s="1043"/>
      <c r="DA126" s="1043"/>
      <c r="DB126" s="1043"/>
      <c r="DC126" s="1043"/>
      <c r="DD126" s="1043"/>
      <c r="DE126" s="1043"/>
      <c r="DF126" s="1044"/>
      <c r="DG126" s="1012">
        <v>309858</v>
      </c>
      <c r="DH126" s="1013"/>
      <c r="DI126" s="1013"/>
      <c r="DJ126" s="1013"/>
      <c r="DK126" s="1013"/>
      <c r="DL126" s="1013">
        <v>244756</v>
      </c>
      <c r="DM126" s="1013"/>
      <c r="DN126" s="1013"/>
      <c r="DO126" s="1013"/>
      <c r="DP126" s="1013"/>
      <c r="DQ126" s="1013">
        <v>285853</v>
      </c>
      <c r="DR126" s="1013"/>
      <c r="DS126" s="1013"/>
      <c r="DT126" s="1013"/>
      <c r="DU126" s="1013"/>
      <c r="DV126" s="1014">
        <v>3.2</v>
      </c>
      <c r="DW126" s="1014"/>
      <c r="DX126" s="1014"/>
      <c r="DY126" s="1014"/>
      <c r="DZ126" s="1015"/>
    </row>
    <row r="127" spans="1:130" s="248" customFormat="1" ht="26.25" customHeight="1" x14ac:dyDescent="0.15">
      <c r="A127" s="1153"/>
      <c r="B127" s="1041"/>
      <c r="C127" s="1095" t="s">
        <v>491</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v>3122</v>
      </c>
      <c r="AB127" s="1052"/>
      <c r="AC127" s="1052"/>
      <c r="AD127" s="1052"/>
      <c r="AE127" s="1053"/>
      <c r="AF127" s="1054">
        <v>5338</v>
      </c>
      <c r="AG127" s="1052"/>
      <c r="AH127" s="1052"/>
      <c r="AI127" s="1052"/>
      <c r="AJ127" s="1053"/>
      <c r="AK127" s="1054">
        <v>1226</v>
      </c>
      <c r="AL127" s="1052"/>
      <c r="AM127" s="1052"/>
      <c r="AN127" s="1052"/>
      <c r="AO127" s="1053"/>
      <c r="AP127" s="1055">
        <v>0</v>
      </c>
      <c r="AQ127" s="1056"/>
      <c r="AR127" s="1056"/>
      <c r="AS127" s="1056"/>
      <c r="AT127" s="1057"/>
      <c r="AU127" s="284"/>
      <c r="AV127" s="284"/>
      <c r="AW127" s="284"/>
      <c r="AX127" s="1125" t="s">
        <v>492</v>
      </c>
      <c r="AY127" s="1126"/>
      <c r="AZ127" s="1126"/>
      <c r="BA127" s="1126"/>
      <c r="BB127" s="1126"/>
      <c r="BC127" s="1126"/>
      <c r="BD127" s="1126"/>
      <c r="BE127" s="1127"/>
      <c r="BF127" s="1128" t="s">
        <v>493</v>
      </c>
      <c r="BG127" s="1126"/>
      <c r="BH127" s="1126"/>
      <c r="BI127" s="1126"/>
      <c r="BJ127" s="1126"/>
      <c r="BK127" s="1126"/>
      <c r="BL127" s="1127"/>
      <c r="BM127" s="1128" t="s">
        <v>494</v>
      </c>
      <c r="BN127" s="1126"/>
      <c r="BO127" s="1126"/>
      <c r="BP127" s="1126"/>
      <c r="BQ127" s="1126"/>
      <c r="BR127" s="1126"/>
      <c r="BS127" s="1127"/>
      <c r="BT127" s="1128" t="s">
        <v>495</v>
      </c>
      <c r="BU127" s="1126"/>
      <c r="BV127" s="1126"/>
      <c r="BW127" s="1126"/>
      <c r="BX127" s="1126"/>
      <c r="BY127" s="1126"/>
      <c r="BZ127" s="1150"/>
      <c r="CA127" s="284"/>
      <c r="CB127" s="284"/>
      <c r="CC127" s="284"/>
      <c r="CD127" s="285"/>
      <c r="CE127" s="285"/>
      <c r="CF127" s="285"/>
      <c r="CG127" s="282"/>
      <c r="CH127" s="282"/>
      <c r="CI127" s="282"/>
      <c r="CJ127" s="283"/>
      <c r="CK127" s="1117"/>
      <c r="CL127" s="1104"/>
      <c r="CM127" s="1104"/>
      <c r="CN127" s="1104"/>
      <c r="CO127" s="1105"/>
      <c r="CP127" s="1042" t="s">
        <v>496</v>
      </c>
      <c r="CQ127" s="1043"/>
      <c r="CR127" s="1043"/>
      <c r="CS127" s="1043"/>
      <c r="CT127" s="1043"/>
      <c r="CU127" s="1043"/>
      <c r="CV127" s="1043"/>
      <c r="CW127" s="1043"/>
      <c r="CX127" s="1043"/>
      <c r="CY127" s="1043"/>
      <c r="CZ127" s="1043"/>
      <c r="DA127" s="1043"/>
      <c r="DB127" s="1043"/>
      <c r="DC127" s="1043"/>
      <c r="DD127" s="1043"/>
      <c r="DE127" s="1043"/>
      <c r="DF127" s="1044"/>
      <c r="DG127" s="1012" t="s">
        <v>445</v>
      </c>
      <c r="DH127" s="1013"/>
      <c r="DI127" s="1013"/>
      <c r="DJ127" s="1013"/>
      <c r="DK127" s="1013"/>
      <c r="DL127" s="1013" t="s">
        <v>447</v>
      </c>
      <c r="DM127" s="1013"/>
      <c r="DN127" s="1013"/>
      <c r="DO127" s="1013"/>
      <c r="DP127" s="1013"/>
      <c r="DQ127" s="1013" t="s">
        <v>418</v>
      </c>
      <c r="DR127" s="1013"/>
      <c r="DS127" s="1013"/>
      <c r="DT127" s="1013"/>
      <c r="DU127" s="1013"/>
      <c r="DV127" s="1014" t="s">
        <v>390</v>
      </c>
      <c r="DW127" s="1014"/>
      <c r="DX127" s="1014"/>
      <c r="DY127" s="1014"/>
      <c r="DZ127" s="1015"/>
    </row>
    <row r="128" spans="1:130" s="248" customFormat="1" ht="26.25" customHeight="1" thickBot="1" x14ac:dyDescent="0.2">
      <c r="A128" s="1136" t="s">
        <v>497</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498</v>
      </c>
      <c r="X128" s="1138"/>
      <c r="Y128" s="1138"/>
      <c r="Z128" s="1139"/>
      <c r="AA128" s="1140">
        <v>263643</v>
      </c>
      <c r="AB128" s="1141"/>
      <c r="AC128" s="1141"/>
      <c r="AD128" s="1141"/>
      <c r="AE128" s="1142"/>
      <c r="AF128" s="1143">
        <v>238239</v>
      </c>
      <c r="AG128" s="1141"/>
      <c r="AH128" s="1141"/>
      <c r="AI128" s="1141"/>
      <c r="AJ128" s="1142"/>
      <c r="AK128" s="1143">
        <v>205409</v>
      </c>
      <c r="AL128" s="1141"/>
      <c r="AM128" s="1141"/>
      <c r="AN128" s="1141"/>
      <c r="AO128" s="1142"/>
      <c r="AP128" s="1144"/>
      <c r="AQ128" s="1145"/>
      <c r="AR128" s="1145"/>
      <c r="AS128" s="1145"/>
      <c r="AT128" s="1146"/>
      <c r="AU128" s="284"/>
      <c r="AV128" s="284"/>
      <c r="AW128" s="284"/>
      <c r="AX128" s="984" t="s">
        <v>499</v>
      </c>
      <c r="AY128" s="985"/>
      <c r="AZ128" s="985"/>
      <c r="BA128" s="985"/>
      <c r="BB128" s="985"/>
      <c r="BC128" s="985"/>
      <c r="BD128" s="985"/>
      <c r="BE128" s="986"/>
      <c r="BF128" s="1147" t="s">
        <v>172</v>
      </c>
      <c r="BG128" s="1148"/>
      <c r="BH128" s="1148"/>
      <c r="BI128" s="1148"/>
      <c r="BJ128" s="1148"/>
      <c r="BK128" s="1148"/>
      <c r="BL128" s="1149"/>
      <c r="BM128" s="1147">
        <v>13.28</v>
      </c>
      <c r="BN128" s="1148"/>
      <c r="BO128" s="1148"/>
      <c r="BP128" s="1148"/>
      <c r="BQ128" s="1148"/>
      <c r="BR128" s="1148"/>
      <c r="BS128" s="1149"/>
      <c r="BT128" s="1147">
        <v>20</v>
      </c>
      <c r="BU128" s="1148"/>
      <c r="BV128" s="1148"/>
      <c r="BW128" s="1148"/>
      <c r="BX128" s="1148"/>
      <c r="BY128" s="1148"/>
      <c r="BZ128" s="1172"/>
      <c r="CA128" s="285"/>
      <c r="CB128" s="285"/>
      <c r="CC128" s="285"/>
      <c r="CD128" s="285"/>
      <c r="CE128" s="285"/>
      <c r="CF128" s="285"/>
      <c r="CG128" s="282"/>
      <c r="CH128" s="282"/>
      <c r="CI128" s="282"/>
      <c r="CJ128" s="283"/>
      <c r="CK128" s="1118"/>
      <c r="CL128" s="1119"/>
      <c r="CM128" s="1119"/>
      <c r="CN128" s="1119"/>
      <c r="CO128" s="1120"/>
      <c r="CP128" s="1129" t="s">
        <v>500</v>
      </c>
      <c r="CQ128" s="1130"/>
      <c r="CR128" s="1130"/>
      <c r="CS128" s="1130"/>
      <c r="CT128" s="1130"/>
      <c r="CU128" s="1130"/>
      <c r="CV128" s="1130"/>
      <c r="CW128" s="1130"/>
      <c r="CX128" s="1130"/>
      <c r="CY128" s="1130"/>
      <c r="CZ128" s="1130"/>
      <c r="DA128" s="1130"/>
      <c r="DB128" s="1130"/>
      <c r="DC128" s="1130"/>
      <c r="DD128" s="1130"/>
      <c r="DE128" s="1130"/>
      <c r="DF128" s="1131"/>
      <c r="DG128" s="1132" t="s">
        <v>447</v>
      </c>
      <c r="DH128" s="1133"/>
      <c r="DI128" s="1133"/>
      <c r="DJ128" s="1133"/>
      <c r="DK128" s="1133"/>
      <c r="DL128" s="1133" t="s">
        <v>445</v>
      </c>
      <c r="DM128" s="1133"/>
      <c r="DN128" s="1133"/>
      <c r="DO128" s="1133"/>
      <c r="DP128" s="1133"/>
      <c r="DQ128" s="1133" t="s">
        <v>445</v>
      </c>
      <c r="DR128" s="1133"/>
      <c r="DS128" s="1133"/>
      <c r="DT128" s="1133"/>
      <c r="DU128" s="1133"/>
      <c r="DV128" s="1134" t="s">
        <v>445</v>
      </c>
      <c r="DW128" s="1134"/>
      <c r="DX128" s="1134"/>
      <c r="DY128" s="1134"/>
      <c r="DZ128" s="1135"/>
    </row>
    <row r="129" spans="1:131" s="248"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501</v>
      </c>
      <c r="X129" s="1167"/>
      <c r="Y129" s="1167"/>
      <c r="Z129" s="1168"/>
      <c r="AA129" s="1051">
        <v>9877223</v>
      </c>
      <c r="AB129" s="1052"/>
      <c r="AC129" s="1052"/>
      <c r="AD129" s="1052"/>
      <c r="AE129" s="1053"/>
      <c r="AF129" s="1054">
        <v>9824315</v>
      </c>
      <c r="AG129" s="1052"/>
      <c r="AH129" s="1052"/>
      <c r="AI129" s="1052"/>
      <c r="AJ129" s="1053"/>
      <c r="AK129" s="1054">
        <v>10325888</v>
      </c>
      <c r="AL129" s="1052"/>
      <c r="AM129" s="1052"/>
      <c r="AN129" s="1052"/>
      <c r="AO129" s="1053"/>
      <c r="AP129" s="1169"/>
      <c r="AQ129" s="1170"/>
      <c r="AR129" s="1170"/>
      <c r="AS129" s="1170"/>
      <c r="AT129" s="1171"/>
      <c r="AU129" s="286"/>
      <c r="AV129" s="286"/>
      <c r="AW129" s="286"/>
      <c r="AX129" s="1160" t="s">
        <v>502</v>
      </c>
      <c r="AY129" s="1043"/>
      <c r="AZ129" s="1043"/>
      <c r="BA129" s="1043"/>
      <c r="BB129" s="1043"/>
      <c r="BC129" s="1043"/>
      <c r="BD129" s="1043"/>
      <c r="BE129" s="1044"/>
      <c r="BF129" s="1161" t="s">
        <v>503</v>
      </c>
      <c r="BG129" s="1162"/>
      <c r="BH129" s="1162"/>
      <c r="BI129" s="1162"/>
      <c r="BJ129" s="1162"/>
      <c r="BK129" s="1162"/>
      <c r="BL129" s="1163"/>
      <c r="BM129" s="1161">
        <v>18.28</v>
      </c>
      <c r="BN129" s="1162"/>
      <c r="BO129" s="1162"/>
      <c r="BP129" s="1162"/>
      <c r="BQ129" s="1162"/>
      <c r="BR129" s="1162"/>
      <c r="BS129" s="1163"/>
      <c r="BT129" s="1161">
        <v>30</v>
      </c>
      <c r="BU129" s="1164"/>
      <c r="BV129" s="1164"/>
      <c r="BW129" s="1164"/>
      <c r="BX129" s="1164"/>
      <c r="BY129" s="1164"/>
      <c r="BZ129" s="1165"/>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3" t="s">
        <v>504</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505</v>
      </c>
      <c r="X130" s="1167"/>
      <c r="Y130" s="1167"/>
      <c r="Z130" s="1168"/>
      <c r="AA130" s="1051">
        <v>1366963</v>
      </c>
      <c r="AB130" s="1052"/>
      <c r="AC130" s="1052"/>
      <c r="AD130" s="1052"/>
      <c r="AE130" s="1053"/>
      <c r="AF130" s="1054">
        <v>1319827</v>
      </c>
      <c r="AG130" s="1052"/>
      <c r="AH130" s="1052"/>
      <c r="AI130" s="1052"/>
      <c r="AJ130" s="1053"/>
      <c r="AK130" s="1054">
        <v>1316844</v>
      </c>
      <c r="AL130" s="1052"/>
      <c r="AM130" s="1052"/>
      <c r="AN130" s="1052"/>
      <c r="AO130" s="1053"/>
      <c r="AP130" s="1169"/>
      <c r="AQ130" s="1170"/>
      <c r="AR130" s="1170"/>
      <c r="AS130" s="1170"/>
      <c r="AT130" s="1171"/>
      <c r="AU130" s="286"/>
      <c r="AV130" s="286"/>
      <c r="AW130" s="286"/>
      <c r="AX130" s="1160" t="s">
        <v>506</v>
      </c>
      <c r="AY130" s="1043"/>
      <c r="AZ130" s="1043"/>
      <c r="BA130" s="1043"/>
      <c r="BB130" s="1043"/>
      <c r="BC130" s="1043"/>
      <c r="BD130" s="1043"/>
      <c r="BE130" s="1044"/>
      <c r="BF130" s="1197">
        <v>7.1</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507</v>
      </c>
      <c r="X131" s="1205"/>
      <c r="Y131" s="1205"/>
      <c r="Z131" s="1206"/>
      <c r="AA131" s="1098">
        <v>8510260</v>
      </c>
      <c r="AB131" s="1077"/>
      <c r="AC131" s="1077"/>
      <c r="AD131" s="1077"/>
      <c r="AE131" s="1078"/>
      <c r="AF131" s="1076">
        <v>8504488</v>
      </c>
      <c r="AG131" s="1077"/>
      <c r="AH131" s="1077"/>
      <c r="AI131" s="1077"/>
      <c r="AJ131" s="1078"/>
      <c r="AK131" s="1076">
        <v>9009044</v>
      </c>
      <c r="AL131" s="1077"/>
      <c r="AM131" s="1077"/>
      <c r="AN131" s="1077"/>
      <c r="AO131" s="1078"/>
      <c r="AP131" s="1207"/>
      <c r="AQ131" s="1208"/>
      <c r="AR131" s="1208"/>
      <c r="AS131" s="1208"/>
      <c r="AT131" s="1209"/>
      <c r="AU131" s="286"/>
      <c r="AV131" s="286"/>
      <c r="AW131" s="286"/>
      <c r="AX131" s="1179" t="s">
        <v>508</v>
      </c>
      <c r="AY131" s="1130"/>
      <c r="AZ131" s="1130"/>
      <c r="BA131" s="1130"/>
      <c r="BB131" s="1130"/>
      <c r="BC131" s="1130"/>
      <c r="BD131" s="1130"/>
      <c r="BE131" s="1131"/>
      <c r="BF131" s="1180">
        <v>23</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6" t="s">
        <v>509</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510</v>
      </c>
      <c r="W132" s="1190"/>
      <c r="X132" s="1190"/>
      <c r="Y132" s="1190"/>
      <c r="Z132" s="1191"/>
      <c r="AA132" s="1192">
        <v>7.5379365610000004</v>
      </c>
      <c r="AB132" s="1193"/>
      <c r="AC132" s="1193"/>
      <c r="AD132" s="1193"/>
      <c r="AE132" s="1194"/>
      <c r="AF132" s="1195">
        <v>7.2306292870000002</v>
      </c>
      <c r="AG132" s="1193"/>
      <c r="AH132" s="1193"/>
      <c r="AI132" s="1193"/>
      <c r="AJ132" s="1194"/>
      <c r="AK132" s="1195">
        <v>6.7368857340000003</v>
      </c>
      <c r="AL132" s="1193"/>
      <c r="AM132" s="1193"/>
      <c r="AN132" s="1193"/>
      <c r="AO132" s="1194"/>
      <c r="AP132" s="1092"/>
      <c r="AQ132" s="1093"/>
      <c r="AR132" s="1093"/>
      <c r="AS132" s="1093"/>
      <c r="AT132" s="119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511</v>
      </c>
      <c r="W133" s="1173"/>
      <c r="X133" s="1173"/>
      <c r="Y133" s="1173"/>
      <c r="Z133" s="1174"/>
      <c r="AA133" s="1175">
        <v>8</v>
      </c>
      <c r="AB133" s="1176"/>
      <c r="AC133" s="1176"/>
      <c r="AD133" s="1176"/>
      <c r="AE133" s="1177"/>
      <c r="AF133" s="1175">
        <v>7.9</v>
      </c>
      <c r="AG133" s="1176"/>
      <c r="AH133" s="1176"/>
      <c r="AI133" s="1176"/>
      <c r="AJ133" s="1177"/>
      <c r="AK133" s="1175">
        <v>7.1</v>
      </c>
      <c r="AL133" s="1176"/>
      <c r="AM133" s="1176"/>
      <c r="AN133" s="1176"/>
      <c r="AO133" s="1177"/>
      <c r="AP133" s="1122"/>
      <c r="AQ133" s="1123"/>
      <c r="AR133" s="1123"/>
      <c r="AS133" s="1123"/>
      <c r="AT133" s="1178"/>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ND2PCprf+1kullTpYNYqzmaZjEx3gvetBLuJPTf+/jk9TvwFecuGtzLWXpA/isDN7RNYZCmPN2Hbs9w0S9MIA==" saltValue="pshvXPL6JuNcj3i0cnM+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fUUbeeUZGrefWM37oqHFZpq41/YFL20nzx318Nu70q2Tz93c2zSUDRyABER3xoHkmwQ1Sv8eG4it3N3ubSsoA==" saltValue="1GMLFtzspZkD25IDNrJkSg=="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6MJG/+5LDWDDq23tUu1IqNXYD6G3k1+5FKlAWqDwNzVALyvD+/5wrlDmdbc8y4ymUUcPKNHOTBOpK4bg7e9SA==" saltValue="Qv8MvDTfKBx03P88lbqNz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0"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1"/>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2" t="s">
        <v>520</v>
      </c>
      <c r="AL9" s="1213"/>
      <c r="AM9" s="1213"/>
      <c r="AN9" s="1214"/>
      <c r="AO9" s="314">
        <v>3027263</v>
      </c>
      <c r="AP9" s="314">
        <v>72098</v>
      </c>
      <c r="AQ9" s="315">
        <v>100177</v>
      </c>
      <c r="AR9" s="316">
        <v>-28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2" t="s">
        <v>521</v>
      </c>
      <c r="AL10" s="1213"/>
      <c r="AM10" s="1213"/>
      <c r="AN10" s="1214"/>
      <c r="AO10" s="317">
        <v>305743</v>
      </c>
      <c r="AP10" s="317">
        <v>7282</v>
      </c>
      <c r="AQ10" s="318">
        <v>9943</v>
      </c>
      <c r="AR10" s="319">
        <v>-26.8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2" t="s">
        <v>522</v>
      </c>
      <c r="AL11" s="1213"/>
      <c r="AM11" s="1213"/>
      <c r="AN11" s="1214"/>
      <c r="AO11" s="317">
        <v>11665</v>
      </c>
      <c r="AP11" s="317">
        <v>278</v>
      </c>
      <c r="AQ11" s="318">
        <v>1487</v>
      </c>
      <c r="AR11" s="319">
        <v>-81.3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2" t="s">
        <v>523</v>
      </c>
      <c r="AL12" s="1213"/>
      <c r="AM12" s="1213"/>
      <c r="AN12" s="1214"/>
      <c r="AO12" s="317" t="s">
        <v>524</v>
      </c>
      <c r="AP12" s="317" t="s">
        <v>524</v>
      </c>
      <c r="AQ12" s="318">
        <v>23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2" t="s">
        <v>525</v>
      </c>
      <c r="AL13" s="1213"/>
      <c r="AM13" s="1213"/>
      <c r="AN13" s="1214"/>
      <c r="AO13" s="317">
        <v>121318</v>
      </c>
      <c r="AP13" s="317">
        <v>2889</v>
      </c>
      <c r="AQ13" s="318">
        <v>4025</v>
      </c>
      <c r="AR13" s="319">
        <v>-28.2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2" t="s">
        <v>526</v>
      </c>
      <c r="AL14" s="1213"/>
      <c r="AM14" s="1213"/>
      <c r="AN14" s="1214"/>
      <c r="AO14" s="317">
        <v>86722</v>
      </c>
      <c r="AP14" s="317">
        <v>2065</v>
      </c>
      <c r="AQ14" s="318">
        <v>2366</v>
      </c>
      <c r="AR14" s="319">
        <v>-12.7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18" t="s">
        <v>527</v>
      </c>
      <c r="AL15" s="1219"/>
      <c r="AM15" s="1219"/>
      <c r="AN15" s="1220"/>
      <c r="AO15" s="317">
        <v>-297562</v>
      </c>
      <c r="AP15" s="317">
        <v>-7087</v>
      </c>
      <c r="AQ15" s="318">
        <v>-7732</v>
      </c>
      <c r="AR15" s="319">
        <v>-8.3000000000000007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18" t="s">
        <v>185</v>
      </c>
      <c r="AL16" s="1219"/>
      <c r="AM16" s="1219"/>
      <c r="AN16" s="1220"/>
      <c r="AO16" s="317">
        <v>3255149</v>
      </c>
      <c r="AP16" s="317">
        <v>77526</v>
      </c>
      <c r="AQ16" s="318">
        <v>110288</v>
      </c>
      <c r="AR16" s="319">
        <v>-29.7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1" t="s">
        <v>532</v>
      </c>
      <c r="AL21" s="1222"/>
      <c r="AM21" s="1222"/>
      <c r="AN21" s="1223"/>
      <c r="AO21" s="330">
        <v>6.98</v>
      </c>
      <c r="AP21" s="331">
        <v>10.26</v>
      </c>
      <c r="AQ21" s="332">
        <v>-3.28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1" t="s">
        <v>533</v>
      </c>
      <c r="AL22" s="1222"/>
      <c r="AM22" s="1222"/>
      <c r="AN22" s="1223"/>
      <c r="AO22" s="335">
        <v>98.1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0"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1"/>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537</v>
      </c>
      <c r="AL32" s="1216"/>
      <c r="AM32" s="1216"/>
      <c r="AN32" s="1217"/>
      <c r="AO32" s="345">
        <v>1545117</v>
      </c>
      <c r="AP32" s="345">
        <v>36799</v>
      </c>
      <c r="AQ32" s="346">
        <v>68741</v>
      </c>
      <c r="AR32" s="347">
        <v>-46.5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538</v>
      </c>
      <c r="AL33" s="1216"/>
      <c r="AM33" s="1216"/>
      <c r="AN33" s="1217"/>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539</v>
      </c>
      <c r="AL34" s="1216"/>
      <c r="AM34" s="1216"/>
      <c r="AN34" s="1217"/>
      <c r="AO34" s="345" t="s">
        <v>524</v>
      </c>
      <c r="AP34" s="345" t="s">
        <v>524</v>
      </c>
      <c r="AQ34" s="346">
        <v>1</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540</v>
      </c>
      <c r="AL35" s="1216"/>
      <c r="AM35" s="1216"/>
      <c r="AN35" s="1217"/>
      <c r="AO35" s="345">
        <v>557886</v>
      </c>
      <c r="AP35" s="345">
        <v>13287</v>
      </c>
      <c r="AQ35" s="346">
        <v>17075</v>
      </c>
      <c r="AR35" s="347">
        <v>-22.2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541</v>
      </c>
      <c r="AL36" s="1216"/>
      <c r="AM36" s="1216"/>
      <c r="AN36" s="1217"/>
      <c r="AO36" s="345">
        <v>20897</v>
      </c>
      <c r="AP36" s="345">
        <v>498</v>
      </c>
      <c r="AQ36" s="346">
        <v>2445</v>
      </c>
      <c r="AR36" s="347">
        <v>-79.599999999999994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542</v>
      </c>
      <c r="AL37" s="1216"/>
      <c r="AM37" s="1216"/>
      <c r="AN37" s="1217"/>
      <c r="AO37" s="345">
        <v>5282</v>
      </c>
      <c r="AP37" s="345">
        <v>126</v>
      </c>
      <c r="AQ37" s="346">
        <v>621</v>
      </c>
      <c r="AR37" s="347">
        <v>-79.7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4" t="s">
        <v>543</v>
      </c>
      <c r="AL38" s="1225"/>
      <c r="AM38" s="1225"/>
      <c r="AN38" s="1226"/>
      <c r="AO38" s="348" t="s">
        <v>524</v>
      </c>
      <c r="AP38" s="348" t="s">
        <v>524</v>
      </c>
      <c r="AQ38" s="349">
        <v>4</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4" t="s">
        <v>544</v>
      </c>
      <c r="AL39" s="1225"/>
      <c r="AM39" s="1225"/>
      <c r="AN39" s="1226"/>
      <c r="AO39" s="345">
        <v>-205409</v>
      </c>
      <c r="AP39" s="345">
        <v>-4892</v>
      </c>
      <c r="AQ39" s="346">
        <v>-4161</v>
      </c>
      <c r="AR39" s="347">
        <v>17.600000000000001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545</v>
      </c>
      <c r="AL40" s="1216"/>
      <c r="AM40" s="1216"/>
      <c r="AN40" s="1217"/>
      <c r="AO40" s="345">
        <v>-1316844</v>
      </c>
      <c r="AP40" s="345">
        <v>-31362</v>
      </c>
      <c r="AQ40" s="346">
        <v>-59663</v>
      </c>
      <c r="AR40" s="347">
        <v>-47.4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7" t="s">
        <v>296</v>
      </c>
      <c r="AL41" s="1228"/>
      <c r="AM41" s="1228"/>
      <c r="AN41" s="1229"/>
      <c r="AO41" s="345">
        <v>606929</v>
      </c>
      <c r="AP41" s="345">
        <v>14455</v>
      </c>
      <c r="AQ41" s="346">
        <v>25063</v>
      </c>
      <c r="AR41" s="347">
        <v>-42.3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0" t="s">
        <v>515</v>
      </c>
      <c r="AN49" s="1232" t="s">
        <v>549</v>
      </c>
      <c r="AO49" s="1233"/>
      <c r="AP49" s="1233"/>
      <c r="AQ49" s="1233"/>
      <c r="AR49" s="1234"/>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1"/>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2814168</v>
      </c>
      <c r="AN51" s="367">
        <v>65516</v>
      </c>
      <c r="AO51" s="368">
        <v>-54.4</v>
      </c>
      <c r="AP51" s="369">
        <v>83280</v>
      </c>
      <c r="AQ51" s="370">
        <v>-2.5</v>
      </c>
      <c r="AR51" s="371">
        <v>-51.9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1730442</v>
      </c>
      <c r="AN52" s="375">
        <v>40286</v>
      </c>
      <c r="AO52" s="376">
        <v>-50</v>
      </c>
      <c r="AP52" s="377">
        <v>43123</v>
      </c>
      <c r="AQ52" s="378">
        <v>-2.8</v>
      </c>
      <c r="AR52" s="379">
        <v>-47.2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4826856</v>
      </c>
      <c r="AN53" s="367">
        <v>113179</v>
      </c>
      <c r="AO53" s="368">
        <v>72.8</v>
      </c>
      <c r="AP53" s="369">
        <v>88968</v>
      </c>
      <c r="AQ53" s="370">
        <v>6.8</v>
      </c>
      <c r="AR53" s="371">
        <v>66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2921666</v>
      </c>
      <c r="AN54" s="375">
        <v>68507</v>
      </c>
      <c r="AO54" s="376">
        <v>70.099999999999994</v>
      </c>
      <c r="AP54" s="377">
        <v>45482</v>
      </c>
      <c r="AQ54" s="378">
        <v>5.5</v>
      </c>
      <c r="AR54" s="379">
        <v>64.599999999999994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2392385</v>
      </c>
      <c r="AN55" s="367">
        <v>56330</v>
      </c>
      <c r="AO55" s="368">
        <v>-50.2</v>
      </c>
      <c r="AP55" s="369">
        <v>85173</v>
      </c>
      <c r="AQ55" s="370">
        <v>-4.3</v>
      </c>
      <c r="AR55" s="371">
        <v>-45.9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1376390</v>
      </c>
      <c r="AN56" s="375">
        <v>32408</v>
      </c>
      <c r="AO56" s="376">
        <v>-52.7</v>
      </c>
      <c r="AP56" s="377">
        <v>43913</v>
      </c>
      <c r="AQ56" s="378">
        <v>-3.4</v>
      </c>
      <c r="AR56" s="379">
        <v>-49.3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2389825</v>
      </c>
      <c r="AN57" s="367">
        <v>56591</v>
      </c>
      <c r="AO57" s="368">
        <v>0.5</v>
      </c>
      <c r="AP57" s="369">
        <v>94081</v>
      </c>
      <c r="AQ57" s="370">
        <v>10.5</v>
      </c>
      <c r="AR57" s="371">
        <v>-10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1551213</v>
      </c>
      <c r="AN58" s="375">
        <v>36732</v>
      </c>
      <c r="AO58" s="376">
        <v>13.3</v>
      </c>
      <c r="AP58" s="377">
        <v>48949</v>
      </c>
      <c r="AQ58" s="378">
        <v>11.5</v>
      </c>
      <c r="AR58" s="379">
        <v>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3713056</v>
      </c>
      <c r="AN59" s="367">
        <v>88431</v>
      </c>
      <c r="AO59" s="368">
        <v>56.3</v>
      </c>
      <c r="AP59" s="369">
        <v>92632</v>
      </c>
      <c r="AQ59" s="370">
        <v>-1.5</v>
      </c>
      <c r="AR59" s="371">
        <v>57.8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2289910</v>
      </c>
      <c r="AN60" s="375">
        <v>54537</v>
      </c>
      <c r="AO60" s="376">
        <v>48.5</v>
      </c>
      <c r="AP60" s="377">
        <v>47978</v>
      </c>
      <c r="AQ60" s="378">
        <v>-2</v>
      </c>
      <c r="AR60" s="379">
        <v>50.5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3227258</v>
      </c>
      <c r="AN61" s="382">
        <v>76009</v>
      </c>
      <c r="AO61" s="383">
        <v>5</v>
      </c>
      <c r="AP61" s="384">
        <v>88827</v>
      </c>
      <c r="AQ61" s="385">
        <v>1.8</v>
      </c>
      <c r="AR61" s="371">
        <v>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1973924</v>
      </c>
      <c r="AN62" s="375">
        <v>46494</v>
      </c>
      <c r="AO62" s="376">
        <v>5.8</v>
      </c>
      <c r="AP62" s="377">
        <v>45889</v>
      </c>
      <c r="AQ62" s="378">
        <v>1.8</v>
      </c>
      <c r="AR62" s="379">
        <v>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BUvn3HX7ecaV/Yts7rgLbeBCdFpztJLt3lf5hMJn2F36xoTVfUKb0TRZtf52d+Xks9xaxGpPbL0OjQlBY22iQ==" saltValue="XDqYPamKWC9Vwe5lKXNF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1" spans="125:125" ht="13.5" hidden="1" customHeight="1" x14ac:dyDescent="0.15">
      <c r="DU121" s="292"/>
    </row>
  </sheetData>
  <sheetProtection algorithmName="SHA-512" hashValue="s5kJLtPk7XZ1rXLHiHW+HJZ6At5rGxIF0DbaS7cD5DgtB2Na9KpXqQ5qcVivRPDOAC1JKvY1JUY0ni1oiqRDMA==" saltValue="DpcYNt139Bk8jPiGXSpDS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l70qb7hujPkei2GM2M2BtEi6M0E4p3hiMhdKUjGefaHbcqAJlK7Lzw3c5V5izyfvHTVP7SW6I7KFkmG3ZPAnrA==" saltValue="wK85m+cegFYZ3hgepqoD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5" t="s">
        <v>3</v>
      </c>
      <c r="D47" s="1235"/>
      <c r="E47" s="1236"/>
      <c r="F47" s="11">
        <v>26.13</v>
      </c>
      <c r="G47" s="12">
        <v>24.57</v>
      </c>
      <c r="H47" s="12">
        <v>24.84</v>
      </c>
      <c r="I47" s="12">
        <v>23.36</v>
      </c>
      <c r="J47" s="13">
        <v>26.88</v>
      </c>
    </row>
    <row r="48" spans="2:10" ht="57.75" customHeight="1" x14ac:dyDescent="0.15">
      <c r="B48" s="14"/>
      <c r="C48" s="1237" t="s">
        <v>4</v>
      </c>
      <c r="D48" s="1237"/>
      <c r="E48" s="1238"/>
      <c r="F48" s="15">
        <v>5.78</v>
      </c>
      <c r="G48" s="16">
        <v>5.28</v>
      </c>
      <c r="H48" s="16">
        <v>5.51</v>
      </c>
      <c r="I48" s="16">
        <v>6.48</v>
      </c>
      <c r="J48" s="17">
        <v>6.97</v>
      </c>
    </row>
    <row r="49" spans="2:10" ht="57.75" customHeight="1" thickBot="1" x14ac:dyDescent="0.2">
      <c r="B49" s="18"/>
      <c r="C49" s="1239" t="s">
        <v>5</v>
      </c>
      <c r="D49" s="1239"/>
      <c r="E49" s="1240"/>
      <c r="F49" s="19" t="s">
        <v>570</v>
      </c>
      <c r="G49" s="20" t="s">
        <v>571</v>
      </c>
      <c r="H49" s="20" t="s">
        <v>572</v>
      </c>
      <c r="I49" s="20" t="s">
        <v>573</v>
      </c>
      <c r="J49" s="21">
        <v>3.21</v>
      </c>
    </row>
    <row r="50" spans="2:10" ht="13.5" customHeight="1" x14ac:dyDescent="0.15"/>
  </sheetData>
  <sheetProtection algorithmName="SHA-512" hashValue="sYB7fQvIS7e3kuOOilLIzWoBnFQC2oprwaBONw3r9Wa6SgmWKSsuDNgrtSLk4JsrxJWE5pKGK0rqjqzkghoTpg==" saltValue="sPvxKyZ1PzcuubIRHNsKT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2022-03-09T02:14:05Z</cp:lastPrinted>
  <dcterms:created xsi:type="dcterms:W3CDTF">2022-02-02T05:02:07Z</dcterms:created>
  <dcterms:modified xsi:type="dcterms:W3CDTF">2022-09-28T10:01:40Z</dcterms:modified>
  <cp:category/>
</cp:coreProperties>
</file>