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1310\Desktop\"/>
    </mc:Choice>
  </mc:AlternateContent>
  <bookViews>
    <workbookView xWindow="-120" yWindow="-120" windowWidth="20730" windowHeight="11160"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<sst xmlns="http://schemas.openxmlformats.org/spreadsheetml/2006/main" count="1137" uniqueCount="612">
  <si>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</si>
  <si>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</si>
  <si>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</si>
  <si>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</si>
  <si>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</si>
  <si>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</si>
  <si>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</si>
  <si>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</si>
  <si>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</si>
  <si>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</si>
  <si>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</si>
  <si>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</si>
  <si>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</si>
  <si>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</si>
  <si>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</si>
  <si>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</si>
  <si>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</si>
  <si>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</si>
  <si>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</si>
  <si>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</si>
  <si>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</si>
  <si>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</si>
  <si>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</si>
  <si>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</si>
  <si>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</si>
  <si>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</si>
  <si>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</si>
  <si>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</si>
  <si>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</si>
  <si>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</si>
  <si>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</si>
  <si>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</si>
  <si>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</si>
  <si>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</si>
  <si>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</si>
  <si>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</si>
  <si>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</si>
  <si>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</si>
  <si>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</si>
  <si>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</si>
  <si>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</si>
  <si>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</si>
  <si>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</si>
  <si>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</si>
  <si>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</si>
  <si>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</si>
  <si>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</si>
  <si>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</si>
  <si>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</si>
  <si>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</si>
  <si>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</si>
  <si>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</si>
  <si>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</si>
  <si>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</si>
  <si>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</si>
  <si>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</si>
  <si>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</si>
  <si>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</si>
  <si>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</si>
  <si>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</si>
  <si>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</si>
  <si>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</si>
  <si>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</si>
  <si>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</si>
  <si>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</si>
  <si>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</si>
  <si>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</si>
  <si>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</si>
  <si>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</si>
  <si>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</si>
  <si>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</si>
  <si>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</si>
  <si>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</si>
  <si>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</si>
  <si>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</si>
  <si>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</si>
  <si>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</si>
  <si>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</si>
  <si>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</si>
  <si>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</si>
  <si>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</si>
  <si>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</si>
  <si>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</si>
  <si>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</si>
  <si>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</si>
  <si>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</si>
  <si>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</si>
  <si>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</si>
  <si>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</si>
  <si>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</si>
  <si>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</si>
  <si>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</si>
  <si>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</si>
  <si>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</si>
  <si>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</si>
  <si>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</si>
  <si>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</si>
  <si>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</si>
  <si>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</si>
  <si>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</si>
  <si>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</si>
  <si>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</si>
  <si>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</si>
  <si>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</si>
  <si>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</si>
  <si>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</si>
  <si>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</si>
  <si>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</si>
  <si>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</si>
  <si>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</si>
  <si>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</si>
  <si>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</si>
  <si>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</si>
  <si>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</si>
  <si>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</si>
  <si>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</si>
  <si>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</si>
  <si>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</si>
  <si>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</si>
  <si>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</si>
  <si>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</si>
  <si>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</si>
  <si>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</si>
  <si>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</si>
  <si>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</si>
  <si>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</si>
  <si>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</si>
  <si>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</si>
  <si>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</si>
  <si>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</si>
  <si>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</si>
  <si>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</si>
  <si>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</si>
  <si>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</si>
  <si>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</si>
  <si>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</si>
  <si>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</si>
  <si>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</si>
  <si>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</si>
  <si>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</si>
  <si>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</si>
  <si>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</si>
  <si>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</si>
  <si>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</si>
  <si>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</si>
  <si>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</si>
  <si>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</si>
  <si>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</si>
  <si>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</si>
  <si>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</si>
  <si>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</si>
  <si>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</si>
  <si>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</si>
  <si>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</si>
  <si>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</si>
  <si>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</si>
  <si>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</si>
  <si>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</si>
  <si>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</si>
  <si>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</si>
  <si>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</si>
  <si>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</si>
  <si>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</si>
  <si>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</si>
  <si>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</si>
  <si>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</si>
  <si>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</si>
  <si>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</si>
  <si>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</si>
  <si>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</si>
  <si>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</si>
  <si>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</si>
  <si>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</si>
  <si>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</si>
  <si>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</si>
  <si>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</si>
  <si>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</si>
  <si>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</si>
  <si>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</si>
  <si>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</si>
  <si>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</si>
  <si>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</si>
  <si>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</si>
  <si>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</si>
  <si>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</si>
  <si>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</si>
  <si>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</si>
  <si>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</si>
  <si>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</si>
  <si>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</si>
  <si>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</si>
  <si>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</si>
  <si>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</si>
  <si>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</si>
  <si>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</si>
  <si>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</si>
  <si>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</si>
  <si>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</si>
  <si>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</si>
  <si>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</si>
  <si>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</si>
  <si>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</si>
  <si>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</si>
  <si>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</si>
  <si>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</si>
  <si>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</si>
  <si>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</si>
  <si>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</si>
  <si>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</si>
  <si>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</si>
  <si>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</si>
  <si>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</si>
  <si>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</si>
  <si>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</si>
  <si>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</si>
  <si>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</si>
  <si>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</si>
  <si>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長野県須坂市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</si>
  <si>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</si>
  <si>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</si>
  <si>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</si>
  <si>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</si>
  <si>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</si>
  <si>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</si>
  <si>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</si>
  <si>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</si>
  <si>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</si>
  <si>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</si>
  <si>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</si>
  <si>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</si>
  <si>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</si>
  <si>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</si>
  <si>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</si>
  <si>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</si>
  <si>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</si>
  <si>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</si>
  <si>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</si>
  <si>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</si>
  <si>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</si>
  <si>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</si>
  <si>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</si>
  <si>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</si>
  <si>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</si>
  <si>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</si>
  <si>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</si>
  <si>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</si>
  <si>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</si>
  <si>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</si>
  <si>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</si>
  <si>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</si>
  <si>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</si>
  <si>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</si>
  <si>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</si>
  <si>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</si>
  <si>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</si>
  <si>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</si>
  <si>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</si>
  <si>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</si>
  <si>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</si>
  <si>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</si>
  <si>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</si>
  <si>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</si>
  <si>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</si>
  <si>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</si>
  <si>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</si>
  <si>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</si>
  <si>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</si>
  <si>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</si>
  <si>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</si>
  <si>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</si>
  <si>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</si>
  <si>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</si>
  <si>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</si>
  <si>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</si>
  <si>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</si>
  <si>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</si>
  <si>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</si>
  <si>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</si>
  <si>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</si>
  <si>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</si>
  <si>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</si>
  <si>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</si>
  <si>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</si>
  <si>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</si>
  <si>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</si>
  <si>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</si>
  <si>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</si>
  <si>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</si>
  <si>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</si>
  <si>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</si>
  <si>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</si>
  <si>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</si>
  <si>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</si>
  <si>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</si>
  <si>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</si>
  <si>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</si>
  <si>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</si>
  <si>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</si>
  <si>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</si>
  <si>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</si>
  <si>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</si>
  <si>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</si>
  <si>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</si>
  <si>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</si>
  <si>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</si>
  <si>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</si>
  <si>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</si>
  <si>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</si>
  <si>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</si>
  <si>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</si>
  <si>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</si>
  <si>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</si>
  <si>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</si>
  <si>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</si>
  <si>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</si>
  <si>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</si>
  <si>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</si>
  <si>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</si>
  <si>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</si>
  <si>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</si>
  <si>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</si>
  <si>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</si>
  <si>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</si>
  <si>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</si>
  <si>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</si>
  <si>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</si>
  <si>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</si>
  <si>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</si>
  <si>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</si>
  <si>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</si>
  <si>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</si>
  <si>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</si>
  <si>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</si>
  <si>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</si>
  <si>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</si>
  <si>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</si>
  <si>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</si>
  <si>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</si>
  <si>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</si>
  <si>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</si>
  <si>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</si>
  <si>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</si>
  <si>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</si>
  <si>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</si>
  <si>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</si>
  <si>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</si>
  <si>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</si>
  <si>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</si>
  <si>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</si>
  <si>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</si>
  <si>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</si>
  <si>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</si>
  <si>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</si>
  <si>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</si>
  <si>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</si>
  <si>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</si>
  <si>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</si>
  <si>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</si>
  <si>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</si>
  <si>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</si>
  <si>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</si>
  <si>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</si>
  <si>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</si>
  <si>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</si>
  <si>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</si>
  <si>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</si>
  <si>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</si>
  <si>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</si>
  <si>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</si>
  <si>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</si>
  <si>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</si>
  <si>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長野県須坂市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</si>
  <si>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</si>
  <si>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</si>
  <si>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</si>
  <si>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</si>
  <si>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</si>
  <si>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</si>
  <si>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</si>
  <si>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</si>
  <si>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</si>
  <si>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</si>
  <si>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</si>
  <si>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</si>
  <si>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</si>
  <si>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</si>
  <si>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</si>
  <si>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</si>
  <si>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</si>
  <si>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</si>
  <si>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</si>
  <si>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</si>
  <si>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</si>
  <si>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</si>
  <si>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</si>
  <si>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</si>
  <si>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</si>
  <si>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</si>
  <si>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</si>
  <si>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</si>
  <si>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</si>
  <si>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</si>
  <si>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</si>
  <si>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</si>
  <si>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</si>
  <si>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</si>
  <si>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</si>
  <si>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</si>
  <si>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</si>
  <si>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</si>
  <si>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</si>
  <si>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</si>
  <si>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</si>
  <si>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</si>
  <si>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</si>
  <si>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</si>
  <si>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</si>
  <si>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</si>
  <si>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</si>
  <si>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</si>
  <si>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</si>
  <si>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</si>
  <si>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</si>
  <si>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</si>
  <si>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</si>
  <si>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</si>
  <si>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</si>
  <si>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</si>
  <si>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</si>
  <si>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</si>
  <si>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</si>
  <si>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</si>
  <si>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</si>
  <si>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</si>
  <si>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</si>
  <si>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</si>
  <si>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</si>
  <si>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</si>
  <si>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</si>
  <si>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</si>
  <si>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</si>
  <si>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</si>
  <si>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</si>
  <si>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</si>
  <si>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</si>
  <si>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</si>
  <si>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</si>
  <si>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</si>
  <si>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</si>
  <si>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</si>
  <si>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</si>
  <si>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</si>
  <si>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</si>
  <si>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</si>
  <si>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</si>
  <si>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</si>
  <si>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</si>
  <si>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</si>
  <si>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</si>
  <si>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</si>
  <si>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</si>
  <si>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</si>
  <si>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</si>
  <si>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</si>
  <si>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</si>
  <si>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</si>
  <si>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</si>
  <si>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</si>
  <si>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</si>
  <si>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</si>
  <si>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</si>
  <si>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</si>
  <si>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</si>
  <si>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</si>
  <si>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</si>
  <si>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</si>
  <si>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</si>
  <si>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</si>
  <si>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</si>
  <si>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</si>
  <si>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</si>
  <si>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</si>
  <si>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</si>
  <si>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</si>
  <si>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</si>
  <si>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</si>
  <si>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</si>
  <si>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</si>
  <si>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</si>
  <si>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</si>
  <si>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</si>
  <si>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</si>
  <si>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</si>
  <si>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</si>
  <si>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</si>
  <si>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</si>
  <si>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</si>
  <si>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</si>
  <si>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</si>
  <si>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</si>
  <si>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</si>
  <si>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</si>
  <si>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</si>
  <si>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</si>
  <si>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</si>
  <si>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</si>
  <si>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</si>
  <si>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</si>
  <si>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</si>
  <si>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</si>
  <si>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</si>
  <si>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</si>
  <si>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</si>
  <si>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</si>
  <si>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</si>
  <si>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</si>
  <si>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</si>
  <si>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</si>
  <si>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</si>
  <si>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</si>
  <si>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</si>
  <si>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</si>
  <si>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</si>
  <si>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</si>
  <si>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</si>
  <si>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</si>
  <si>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</si>
  <si>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</si>
  <si>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</si>
  <si>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</si>
  <si>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</si>
  <si>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</si>
  <si>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</si>
  <si>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</si>
  <si>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</si>
  <si>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</si>
  <si>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</si>
  <si>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</si>
  <si>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</si>
  <si>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</si>
  <si>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</si>
  <si>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</si>
  <si>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</si>
  <si>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</si>
  <si>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</si>
  <si>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</si>
  <si>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</si>
  <si>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</si>
  <si>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</si>
  <si>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</si>
  <si>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</si>
  <si>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</si>
  <si>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</si>
  <si>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</si>
  <si>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</si>
  <si>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</si>
  <si>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</si>
  <si>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</si>
  <si>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</si>
  <si>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</si>
  <si>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</si>
  <si>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0.65</t>
  </si>
  <si>
    <t>▲ 2.72</t>
  </si>
  <si>
    <t>下水道事業会計</t>
  </si>
  <si>
    <t>水道事業会計</t>
  </si>
  <si>
    <t>一般会計</t>
  </si>
  <si>
    <t>宅地造成事業会計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</si>
  <si>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</si>
  <si>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</si>
  <si>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</si>
  <si>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</si>
  <si>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</si>
  <si>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</si>
  <si>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</si>
  <si>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</si>
  <si>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</si>
  <si>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</si>
  <si>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</si>
  <si>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</si>
  <si>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長野広域連合</t>
    <rPh sb="0" eb="2">
      <t>ナガノ</t>
    </rPh>
    <rPh sb="2" eb="4">
      <t>コウイキ</t>
    </rPh>
    <rPh sb="4" eb="6">
      <t>レンゴウ</t>
    </rPh>
    <phoneticPr fontId="2"/>
  </si>
  <si>
    <t>-</t>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</si>
  <si>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</si>
  <si>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</si>
  <si>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</si>
  <si>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</si>
  <si>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2">
      <t>タカヤマ</t>
    </rPh>
    <rPh sb="2" eb="3">
      <t>ムラ</t>
    </rPh>
    <rPh sb="3" eb="4">
      <t>ソト</t>
    </rPh>
    <rPh sb="4" eb="5">
      <t>イチ</t>
    </rPh>
    <rPh sb="5" eb="6">
      <t>シ</t>
    </rPh>
    <rPh sb="6" eb="7">
      <t>イチ</t>
    </rPh>
    <rPh sb="7" eb="8">
      <t>マチ</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</si>
  <si>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</si>
  <si>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</si>
  <si>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</si>
  <si>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</si>
  <si>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4">
      <t>ナガノケンミン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</si>
  <si>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</si>
  <si>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</si>
  <si>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</si>
  <si>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</si>
  <si>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公共施設等整備基金</t>
    <rPh sb="0" eb="2">
      <t>コウキョウ</t>
    </rPh>
    <rPh sb="2" eb="4">
      <t>シセツ</t>
    </rPh>
    <rPh sb="4" eb="5">
      <t>トウ</t>
    </rPh>
    <rPh sb="5" eb="7">
      <t>セイビ</t>
    </rPh>
    <rPh sb="7" eb="9">
      <t>キキン</t>
    </rPh>
    <phoneticPr fontId="5"/>
  </si>
  <si>
    <t>信州須坂ふるさと応援基金</t>
    <rPh sb="0" eb="2">
      <t>シンシュウ</t>
    </rPh>
    <rPh sb="2" eb="4">
      <t>スザカ</t>
    </rPh>
    <rPh sb="8" eb="10">
      <t>オウエン</t>
    </rPh>
    <rPh sb="10" eb="12">
      <t>キキン</t>
    </rPh>
    <phoneticPr fontId="5"/>
  </si>
  <si>
    <t>ふれあい地域福祉基金</t>
    <rPh sb="4" eb="6">
      <t>チイキ</t>
    </rPh>
    <rPh sb="6" eb="8">
      <t>フクシ</t>
    </rPh>
    <rPh sb="8" eb="10">
      <t>キキン</t>
    </rPh>
    <phoneticPr fontId="5"/>
  </si>
  <si>
    <t>職員退職手当基金</t>
    <rPh sb="0" eb="2">
      <t>ショクイン</t>
    </rPh>
    <rPh sb="2" eb="4">
      <t>タイショク</t>
    </rPh>
    <rPh sb="4" eb="6">
      <t>テアテ</t>
    </rPh>
    <rPh sb="6" eb="8">
      <t>キキン</t>
    </rPh>
    <phoneticPr fontId="5"/>
  </si>
  <si>
    <t>社会福祉基金</t>
    <rPh sb="0" eb="2">
      <t>シャカイ</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</si>
  <si>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</si>
  <si>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</si>
  <si>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</si>
  <si>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</si>
  <si>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</si>
  <si>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</si>
  <si>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</si>
  <si>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</si>
  <si>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</si>
  <si>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</si>
  <si>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将来負担比率は充当可能財源の基金の増により一時的に改善されたが、学校施設の建替えや文化施設大規模改修などの大型事業へ多額の地方債を活用したことから、長期的には上昇していく見込み。
一方、有形固定資産減価償却率は、類似団体平均を上回っていて、老朽化した施設も多いことから、将来の公共施設等の修繕や更新等に係る財政負担を軽減・平準化するため、公共施設等総合管理計画等に基づき施設の長寿命化を計画的に進めていく。</t>
    <rPh sb="7" eb="11">
      <t>ジュウトウカノウ</t>
    </rPh>
    <rPh sb="11" eb="13">
      <t>ザイゲン</t>
    </rPh>
    <rPh sb="14" eb="16">
      <t>キキン</t>
    </rPh>
    <rPh sb="17" eb="18">
      <t>ゾウ</t>
    </rPh>
    <rPh sb="53" eb="55">
      <t>オオガタ</t>
    </rPh>
    <rPh sb="55" eb="57">
      <t>ジギョウ</t>
    </rPh>
    <phoneticPr fontId="5"/>
  </si>
  <si>
    <t>将来負担比率、実質公債費比率ともに令和元年から一時的に改善しているが、学校施設の建替えや文化施設大規模改修などの大型事業に多額の地方債を活用したことから、長期的には上昇していく見込み。
今後も老朽化した施設の長寿命化等へ地方債を活用していく見込みであるが、各比率が大幅に上昇しないよう長期的な事業計画を策定していく。</t>
    <rPh sb="0" eb="2">
      <t>ショウライ</t>
    </rPh>
    <rPh sb="2" eb="4">
      <t>フタン</t>
    </rPh>
    <rPh sb="4" eb="6">
      <t>ヒリツ</t>
    </rPh>
    <rPh sb="7" eb="9">
      <t>ジッシツ</t>
    </rPh>
    <rPh sb="9" eb="12">
      <t>コウサイヒ</t>
    </rPh>
    <rPh sb="12" eb="14">
      <t>ヒリツ</t>
    </rPh>
    <rPh sb="17" eb="19">
      <t>レイワ</t>
    </rPh>
    <rPh sb="19" eb="21">
      <t>ガンネン</t>
    </rPh>
    <rPh sb="23" eb="26">
      <t>イチジテキ</t>
    </rPh>
    <rPh sb="27" eb="29">
      <t>カイゼン</t>
    </rPh>
    <rPh sb="56" eb="58">
      <t>オオガタ</t>
    </rPh>
    <rPh sb="58" eb="60">
      <t>ジギョウ</t>
    </rPh>
    <rPh sb="77" eb="80">
      <t>チョウキテキ</t>
    </rPh>
    <rPh sb="82" eb="84">
      <t>ジョウショウ</t>
    </rPh>
    <rPh sb="88" eb="9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</si>
</sst>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6729-4ACE-BD4A-7E6CCEE4E9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46218</c:v>
                </c:pt>
                <c:pt idx="1">
                  <c:v>35170</c:v>
                </c:pt>
                <c:pt idx="2">
                  <c:v>51491</c:v>
                </c:pt>
                <c:pt idx="3">
                  <c:v>113106</c:v>
                </c:pt>
                <c:pt idx="4">
                  <c:v>115821</c:v>
                </c:pt>
              </c:numCache>
            </c:numRef>
          </c:val>
          <c:smooth val="0"/>
          <c:extLst>
            <c:ext xmlns:c16="http://schemas.microsoft.com/office/drawing/2014/chart" uri="{C3380CC4-5D6E-409C-BE32-E72D297353CC}">
              <c16:uniqueId val="{00000001-6729-4ACE-BD4A-7E6CCEE4E9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5.65</c:v>
                </c:pt>
                <c:pt idx="1">
                  <c:v>5.16</c:v>
                </c:pt>
                <c:pt idx="2">
                  <c:v>1.38</c:v>
                </c:pt>
                <c:pt idx="3">
                  <c:v>7.43</c:v>
                </c:pt>
                <c:pt idx="4">
                  <c:v>7.86</c:v>
                </c:pt>
              </c:numCache>
            </c:numRef>
          </c:val>
          <c:extLst>
            <c:ext xmlns:c16="http://schemas.microsoft.com/office/drawing/2014/chart" uri="{C3380CC4-5D6E-409C-BE32-E72D297353CC}">
              <c16:uniqueId val="{00000000-6CE2-4C6D-997B-CFF36E67C3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c:v>
                </c:pt>
                <c:pt idx="1">
                  <c:v>20.69</c:v>
                </c:pt>
                <c:pt idx="2">
                  <c:v>21.75</c:v>
                </c:pt>
                <c:pt idx="3">
                  <c:v>23.47</c:v>
                </c:pt>
                <c:pt idx="4">
                  <c:v>22.79</c:v>
                </c:pt>
              </c:numCache>
            </c:numRef>
          </c:val>
          <c:extLst>
            <c:ext xmlns:c16="http://schemas.microsoft.com/office/drawing/2014/chart" uri="{C3380CC4-5D6E-409C-BE32-E72D297353CC}">
              <c16:uniqueId val="{00000001-6CE2-4C6D-997B-CFF36E67C3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0.35</c:v>
                </c:pt>
                <c:pt idx="1">
                  <c:v>-0.65</c:v>
                </c:pt>
                <c:pt idx="2">
                  <c:v>-2.72</c:v>
                </c:pt>
                <c:pt idx="3">
                  <c:v>8.51</c:v>
                </c:pt>
                <c:pt idx="4">
                  <c:v>1.08</c:v>
                </c:pt>
              </c:numCache>
            </c:numRef>
          </c:val>
          <c:smooth val="0"/>
          <c:extLst>
            <c:ext xmlns:c16="http://schemas.microsoft.com/office/drawing/2014/chart" uri="{C3380CC4-5D6E-409C-BE32-E72D297353CC}">
              <c16:uniqueId val="{00000002-6CE2-4C6D-997B-CFF36E67C3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13-4FD7-B88F-BA2F2F07E1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13-4FD7-B88F-BA2F2F07E1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13-4FD7-B88F-BA2F2F07E1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1C13-4FD7-B88F-BA2F2F07E15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2.12</c:v>
                </c:pt>
                <c:pt idx="2">
                  <c:v>#N/A</c:v>
                </c:pt>
                <c:pt idx="3">
                  <c:v>0.35</c:v>
                </c:pt>
                <c:pt idx="4">
                  <c:v>#N/A</c:v>
                </c:pt>
                <c:pt idx="5">
                  <c:v>0.49</c:v>
                </c:pt>
                <c:pt idx="6">
                  <c:v>#N/A</c:v>
                </c:pt>
                <c:pt idx="7">
                  <c:v>0.6</c:v>
                </c:pt>
                <c:pt idx="8">
                  <c:v>#N/A</c:v>
                </c:pt>
                <c:pt idx="9">
                  <c:v>0.54</c:v>
                </c:pt>
              </c:numCache>
            </c:numRef>
          </c:val>
          <c:extLst>
            <c:ext xmlns:c16="http://schemas.microsoft.com/office/drawing/2014/chart" uri="{C3380CC4-5D6E-409C-BE32-E72D297353CC}">
              <c16:uniqueId val="{00000004-1C13-4FD7-B88F-BA2F2F07E15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c:v>
                </c:pt>
                <c:pt idx="2">
                  <c:v>#N/A</c:v>
                </c:pt>
                <c:pt idx="3">
                  <c:v>1.89</c:v>
                </c:pt>
                <c:pt idx="4">
                  <c:v>#N/A</c:v>
                </c:pt>
                <c:pt idx="5">
                  <c:v>1.53</c:v>
                </c:pt>
                <c:pt idx="6">
                  <c:v>#N/A</c:v>
                </c:pt>
                <c:pt idx="7">
                  <c:v>1.1000000000000001</c:v>
                </c:pt>
                <c:pt idx="8">
                  <c:v>#N/A</c:v>
                </c:pt>
                <c:pt idx="9">
                  <c:v>1.1200000000000001</c:v>
                </c:pt>
              </c:numCache>
            </c:numRef>
          </c:val>
          <c:extLst>
            <c:ext xmlns:c16="http://schemas.microsoft.com/office/drawing/2014/chart" uri="{C3380CC4-5D6E-409C-BE32-E72D297353CC}">
              <c16:uniqueId val="{00000005-1C13-4FD7-B88F-BA2F2F07E15E}"/>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c:v>
                </c:pt>
                <c:pt idx="2">
                  <c:v>#N/A</c:v>
                </c:pt>
                <c:pt idx="3">
                  <c:v>4.46</c:v>
                </c:pt>
                <c:pt idx="4">
                  <c:v>#N/A</c:v>
                </c:pt>
                <c:pt idx="5">
                  <c:v>4.45</c:v>
                </c:pt>
                <c:pt idx="6">
                  <c:v>#N/A</c:v>
                </c:pt>
                <c:pt idx="7">
                  <c:v>4.29</c:v>
                </c:pt>
                <c:pt idx="8">
                  <c:v>#N/A</c:v>
                </c:pt>
                <c:pt idx="9">
                  <c:v>4.09</c:v>
                </c:pt>
              </c:numCache>
            </c:numRef>
          </c:val>
          <c:extLst>
            <c:ext xmlns:c16="http://schemas.microsoft.com/office/drawing/2014/chart" uri="{C3380CC4-5D6E-409C-BE32-E72D297353CC}">
              <c16:uniqueId val="{00000006-1C13-4FD7-B88F-BA2F2F07E1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5.64</c:v>
                </c:pt>
                <c:pt idx="2">
                  <c:v>#N/A</c:v>
                </c:pt>
                <c:pt idx="3">
                  <c:v>5.16</c:v>
                </c:pt>
                <c:pt idx="4">
                  <c:v>#N/A</c:v>
                </c:pt>
                <c:pt idx="5">
                  <c:v>1.37</c:v>
                </c:pt>
                <c:pt idx="6">
                  <c:v>#N/A</c:v>
                </c:pt>
                <c:pt idx="7">
                  <c:v>7.43</c:v>
                </c:pt>
                <c:pt idx="8">
                  <c:v>#N/A</c:v>
                </c:pt>
                <c:pt idx="9">
                  <c:v>7.86</c:v>
                </c:pt>
              </c:numCache>
            </c:numRef>
          </c:val>
          <c:extLst>
            <c:ext xmlns:c16="http://schemas.microsoft.com/office/drawing/2014/chart" uri="{C3380CC4-5D6E-409C-BE32-E72D297353CC}">
              <c16:uniqueId val="{00000007-1C13-4FD7-B88F-BA2F2F07E1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12.85</c:v>
                </c:pt>
                <c:pt idx="2">
                  <c:v>#N/A</c:v>
                </c:pt>
                <c:pt idx="3">
                  <c:v>13.49</c:v>
                </c:pt>
                <c:pt idx="4">
                  <c:v>#N/A</c:v>
                </c:pt>
                <c:pt idx="5">
                  <c:v>14.12</c:v>
                </c:pt>
                <c:pt idx="6">
                  <c:v>#N/A</c:v>
                </c:pt>
                <c:pt idx="7">
                  <c:v>14.44</c:v>
                </c:pt>
                <c:pt idx="8">
                  <c:v>#N/A</c:v>
                </c:pt>
                <c:pt idx="9">
                  <c:v>14.91</c:v>
                </c:pt>
              </c:numCache>
            </c:numRef>
          </c:val>
          <c:extLst>
            <c:ext xmlns:c16="http://schemas.microsoft.com/office/drawing/2014/chart" uri="{C3380CC4-5D6E-409C-BE32-E72D297353CC}">
              <c16:uniqueId val="{00000008-1C13-4FD7-B88F-BA2F2F07E15E}"/>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12.88</c:v>
                </c:pt>
                <c:pt idx="2">
                  <c:v>#N/A</c:v>
                </c:pt>
                <c:pt idx="3">
                  <c:v>14.54</c:v>
                </c:pt>
                <c:pt idx="4">
                  <c:v>#N/A</c:v>
                </c:pt>
                <c:pt idx="5">
                  <c:v>15.42</c:v>
                </c:pt>
                <c:pt idx="6">
                  <c:v>#N/A</c:v>
                </c:pt>
                <c:pt idx="7">
                  <c:v>16.239999999999998</c:v>
                </c:pt>
                <c:pt idx="8">
                  <c:v>#N/A</c:v>
                </c:pt>
                <c:pt idx="9">
                  <c:v>15.94</c:v>
                </c:pt>
              </c:numCache>
            </c:numRef>
          </c:val>
          <c:extLst>
            <c:ext xmlns:c16="http://schemas.microsoft.com/office/drawing/2014/chart" uri="{C3380CC4-5D6E-409C-BE32-E72D297353CC}">
              <c16:uniqueId val="{00000009-1C13-4FD7-B88F-BA2F2F07E1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2259</c:v>
                </c:pt>
                <c:pt idx="5">
                  <c:v>2194</c:v>
                </c:pt>
                <c:pt idx="8">
                  <c:v>2141</c:v>
                </c:pt>
                <c:pt idx="11">
                  <c:v>2149</c:v>
                </c:pt>
                <c:pt idx="14">
                  <c:v>2122</c:v>
                </c:pt>
              </c:numCache>
            </c:numRef>
          </c:val>
          <c:extLst>
            <c:ext xmlns:c16="http://schemas.microsoft.com/office/drawing/2014/chart" uri="{C3380CC4-5D6E-409C-BE32-E72D297353CC}">
              <c16:uniqueId val="{00000000-9B2B-47CF-9D6B-517FAD356D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2B-47CF-9D6B-517FAD356D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51</c:v>
                </c:pt>
                <c:pt idx="6">
                  <c:v>51</c:v>
                </c:pt>
                <c:pt idx="9">
                  <c:v>44</c:v>
                </c:pt>
                <c:pt idx="12">
                  <c:v>30</c:v>
                </c:pt>
              </c:numCache>
            </c:numRef>
          </c:val>
          <c:extLst>
            <c:ext xmlns:c16="http://schemas.microsoft.com/office/drawing/2014/chart" uri="{C3380CC4-5D6E-409C-BE32-E72D297353CC}">
              <c16:uniqueId val="{00000002-9B2B-47CF-9D6B-517FAD356D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19</c:v>
                </c:pt>
                <c:pt idx="6">
                  <c:v>58</c:v>
                </c:pt>
                <c:pt idx="9">
                  <c:v>109</c:v>
                </c:pt>
                <c:pt idx="12">
                  <c:v>102</c:v>
                </c:pt>
              </c:numCache>
            </c:numRef>
          </c:val>
          <c:extLst>
            <c:ext xmlns:c16="http://schemas.microsoft.com/office/drawing/2014/chart" uri="{C3380CC4-5D6E-409C-BE32-E72D297353CC}">
              <c16:uniqueId val="{00000003-9B2B-47CF-9D6B-517FAD356D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1171</c:v>
                </c:pt>
                <c:pt idx="3">
                  <c:v>1130</c:v>
                </c:pt>
                <c:pt idx="6">
                  <c:v>1123</c:v>
                </c:pt>
                <c:pt idx="9">
                  <c:v>1053</c:v>
                </c:pt>
                <c:pt idx="12">
                  <c:v>958</c:v>
                </c:pt>
              </c:numCache>
            </c:numRef>
          </c:val>
          <c:extLst>
            <c:ext xmlns:c16="http://schemas.microsoft.com/office/drawing/2014/chart" uri="{C3380CC4-5D6E-409C-BE32-E72D297353CC}">
              <c16:uniqueId val="{00000004-9B2B-47CF-9D6B-517FAD356D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2B-47CF-9D6B-517FAD356D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2B-47CF-9D6B-517FAD356D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1915</c:v>
                </c:pt>
                <c:pt idx="3">
                  <c:v>1980</c:v>
                </c:pt>
                <c:pt idx="6">
                  <c:v>1883</c:v>
                </c:pt>
                <c:pt idx="9">
                  <c:v>1866</c:v>
                </c:pt>
                <c:pt idx="12">
                  <c:v>1950</c:v>
                </c:pt>
              </c:numCache>
            </c:numRef>
          </c:val>
          <c:extLst>
            <c:ext xmlns:c16="http://schemas.microsoft.com/office/drawing/2014/chart" uri="{C3380CC4-5D6E-409C-BE32-E72D297353CC}">
              <c16:uniqueId val="{00000007-9B2B-47CF-9D6B-517FAD356D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926</c:v>
                </c:pt>
                <c:pt idx="2">
                  <c:v>#N/A</c:v>
                </c:pt>
                <c:pt idx="3">
                  <c:v>#N/A</c:v>
                </c:pt>
                <c:pt idx="4">
                  <c:v>986</c:v>
                </c:pt>
                <c:pt idx="5">
                  <c:v>#N/A</c:v>
                </c:pt>
                <c:pt idx="6">
                  <c:v>#N/A</c:v>
                </c:pt>
                <c:pt idx="7">
                  <c:v>974</c:v>
                </c:pt>
                <c:pt idx="8">
                  <c:v>#N/A</c:v>
                </c:pt>
                <c:pt idx="9">
                  <c:v>#N/A</c:v>
                </c:pt>
                <c:pt idx="10">
                  <c:v>923</c:v>
                </c:pt>
                <c:pt idx="11">
                  <c:v>#N/A</c:v>
                </c:pt>
                <c:pt idx="12">
                  <c:v>#N/A</c:v>
                </c:pt>
                <c:pt idx="13">
                  <c:v>918</c:v>
                </c:pt>
                <c:pt idx="14">
                  <c:v>#N/A</c:v>
                </c:pt>
              </c:numCache>
            </c:numRef>
          </c:val>
          <c:smooth val="0"/>
          <c:extLst>
            <c:ext xmlns:c16="http://schemas.microsoft.com/office/drawing/2014/chart" uri="{C3380CC4-5D6E-409C-BE32-E72D297353CC}">
              <c16:uniqueId val="{00000008-9B2B-47CF-9D6B-517FAD356D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23989</c:v>
                </c:pt>
                <c:pt idx="5">
                  <c:v>23893</c:v>
                </c:pt>
                <c:pt idx="8">
                  <c:v>23648</c:v>
                </c:pt>
                <c:pt idx="11">
                  <c:v>25408</c:v>
                </c:pt>
                <c:pt idx="14">
                  <c:v>25148</c:v>
                </c:pt>
              </c:numCache>
            </c:numRef>
          </c:val>
          <c:extLst>
            <c:ext xmlns:c16="http://schemas.microsoft.com/office/drawing/2014/chart" uri="{C3380CC4-5D6E-409C-BE32-E72D297353CC}">
              <c16:uniqueId val="{00000000-1AE1-4C44-A855-9AD6B5C439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3049</c:v>
                </c:pt>
                <c:pt idx="5">
                  <c:v>2955</c:v>
                </c:pt>
                <c:pt idx="8">
                  <c:v>2823</c:v>
                </c:pt>
                <c:pt idx="11">
                  <c:v>2723</c:v>
                </c:pt>
                <c:pt idx="14">
                  <c:v>2554</c:v>
                </c:pt>
              </c:numCache>
            </c:numRef>
          </c:val>
          <c:extLst>
            <c:ext xmlns:c16="http://schemas.microsoft.com/office/drawing/2014/chart" uri="{C3380CC4-5D6E-409C-BE32-E72D297353CC}">
              <c16:uniqueId val="{00000001-1AE1-4C44-A855-9AD6B5C439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6362</c:v>
                </c:pt>
                <c:pt idx="5">
                  <c:v>6248</c:v>
                </c:pt>
                <c:pt idx="8">
                  <c:v>6773</c:v>
                </c:pt>
                <c:pt idx="11">
                  <c:v>6515</c:v>
                </c:pt>
                <c:pt idx="14">
                  <c:v>8180</c:v>
                </c:pt>
              </c:numCache>
            </c:numRef>
          </c:val>
          <c:extLst>
            <c:ext xmlns:c16="http://schemas.microsoft.com/office/drawing/2014/chart" uri="{C3380CC4-5D6E-409C-BE32-E72D297353CC}">
              <c16:uniqueId val="{00000002-1AE1-4C44-A855-9AD6B5C439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E1-4C44-A855-9AD6B5C439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E1-4C44-A855-9AD6B5C439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E1-4C44-A855-9AD6B5C439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3660</c:v>
                </c:pt>
                <c:pt idx="3">
                  <c:v>3467</c:v>
                </c:pt>
                <c:pt idx="6">
                  <c:v>3464</c:v>
                </c:pt>
                <c:pt idx="9">
                  <c:v>3524</c:v>
                </c:pt>
                <c:pt idx="12">
                  <c:v>3424</c:v>
                </c:pt>
              </c:numCache>
            </c:numRef>
          </c:val>
          <c:extLst>
            <c:ext xmlns:c16="http://schemas.microsoft.com/office/drawing/2014/chart" uri="{C3380CC4-5D6E-409C-BE32-E72D297353CC}">
              <c16:uniqueId val="{00000006-1AE1-4C44-A855-9AD6B5C439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581</c:v>
                </c:pt>
                <c:pt idx="3">
                  <c:v>1277</c:v>
                </c:pt>
                <c:pt idx="6">
                  <c:v>1345</c:v>
                </c:pt>
                <c:pt idx="9">
                  <c:v>1502</c:v>
                </c:pt>
                <c:pt idx="12">
                  <c:v>1616</c:v>
                </c:pt>
              </c:numCache>
            </c:numRef>
          </c:val>
          <c:extLst>
            <c:ext xmlns:c16="http://schemas.microsoft.com/office/drawing/2014/chart" uri="{C3380CC4-5D6E-409C-BE32-E72D297353CC}">
              <c16:uniqueId val="{00000007-1AE1-4C44-A855-9AD6B5C439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15438</c:v>
                </c:pt>
                <c:pt idx="3">
                  <c:v>14671</c:v>
                </c:pt>
                <c:pt idx="6">
                  <c:v>13776</c:v>
                </c:pt>
                <c:pt idx="9">
                  <c:v>12757</c:v>
                </c:pt>
                <c:pt idx="12">
                  <c:v>11723</c:v>
                </c:pt>
              </c:numCache>
            </c:numRef>
          </c:val>
          <c:extLst>
            <c:ext xmlns:c16="http://schemas.microsoft.com/office/drawing/2014/chart" uri="{C3380CC4-5D6E-409C-BE32-E72D297353CC}">
              <c16:uniqueId val="{00000008-1AE1-4C44-A855-9AD6B5C439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194</c:v>
                </c:pt>
                <c:pt idx="3">
                  <c:v>139</c:v>
                </c:pt>
                <c:pt idx="6">
                  <c:v>90</c:v>
                </c:pt>
                <c:pt idx="9">
                  <c:v>47</c:v>
                </c:pt>
                <c:pt idx="12">
                  <c:v>18</c:v>
                </c:pt>
              </c:numCache>
            </c:numRef>
          </c:val>
          <c:extLst>
            <c:ext xmlns:c16="http://schemas.microsoft.com/office/drawing/2014/chart" uri="{C3380CC4-5D6E-409C-BE32-E72D297353CC}">
              <c16:uniqueId val="{00000009-1AE1-4C44-A855-9AD6B5C439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16842</c:v>
                </c:pt>
                <c:pt idx="3">
                  <c:v>16442</c:v>
                </c:pt>
                <c:pt idx="6">
                  <c:v>16615</c:v>
                </c:pt>
                <c:pt idx="9">
                  <c:v>18840</c:v>
                </c:pt>
                <c:pt idx="12">
                  <c:v>20834</c:v>
                </c:pt>
              </c:numCache>
            </c:numRef>
          </c:val>
          <c:extLst>
            <c:ext xmlns:c16="http://schemas.microsoft.com/office/drawing/2014/chart" uri="{C3380CC4-5D6E-409C-BE32-E72D297353CC}">
              <c16:uniqueId val="{0000000A-1AE1-4C44-A855-9AD6B5C439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3315</c:v>
                </c:pt>
                <c:pt idx="2">
                  <c:v>#N/A</c:v>
                </c:pt>
                <c:pt idx="3">
                  <c:v>#N/A</c:v>
                </c:pt>
                <c:pt idx="4">
                  <c:v>2902</c:v>
                </c:pt>
                <c:pt idx="5">
                  <c:v>#N/A</c:v>
                </c:pt>
                <c:pt idx="6">
                  <c:v>#N/A</c:v>
                </c:pt>
                <c:pt idx="7">
                  <c:v>2047</c:v>
                </c:pt>
                <c:pt idx="8">
                  <c:v>#N/A</c:v>
                </c:pt>
                <c:pt idx="9">
                  <c:v>#N/A</c:v>
                </c:pt>
                <c:pt idx="10">
                  <c:v>2024</c:v>
                </c:pt>
                <c:pt idx="11">
                  <c:v>#N/A</c:v>
                </c:pt>
                <c:pt idx="12">
                  <c:v>#N/A</c:v>
                </c:pt>
                <c:pt idx="13">
                  <c:v>1732</c:v>
                </c:pt>
                <c:pt idx="14">
                  <c:v>#N/A</c:v>
                </c:pt>
              </c:numCache>
            </c:numRef>
          </c:val>
          <c:smooth val="0"/>
          <c:extLst>
            <c:ext xmlns:c16="http://schemas.microsoft.com/office/drawing/2014/chart" uri="{C3380CC4-5D6E-409C-BE32-E72D297353CC}">
              <c16:uniqueId val="{0000000B-1AE1-4C44-A855-9AD6B5C439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2612</c:v>
                </c:pt>
                <c:pt idx="1">
                  <c:v>2912</c:v>
                </c:pt>
                <c:pt idx="2">
                  <c:v>2954</c:v>
                </c:pt>
              </c:numCache>
            </c:numRef>
          </c:val>
          <c:extLst>
            <c:ext xmlns:c16="http://schemas.microsoft.com/office/drawing/2014/chart" uri="{C3380CC4-5D6E-409C-BE32-E72D297353CC}">
              <c16:uniqueId val="{00000000-9BE3-4E81-8241-F9A564A4C3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c:v>
                </c:pt>
                <c:pt idx="1">
                  <c:v>57</c:v>
                </c:pt>
                <c:pt idx="2">
                  <c:v>280</c:v>
                </c:pt>
              </c:numCache>
            </c:numRef>
          </c:val>
          <c:extLst>
            <c:ext xmlns:c16="http://schemas.microsoft.com/office/drawing/2014/chart" uri="{C3380CC4-5D6E-409C-BE32-E72D297353CC}">
              <c16:uniqueId val="{00000001-9BE3-4E81-8241-F9A564A4C3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3116</c:v>
                </c:pt>
                <c:pt idx="1">
                  <c:v>2406</c:v>
                </c:pt>
                <c:pt idx="2">
                  <c:v>3770</c:v>
                </c:pt>
              </c:numCache>
            </c:numRef>
          </c:val>
          <c:extLst>
            <c:ext xmlns:c16="http://schemas.microsoft.com/office/drawing/2014/chart" uri="{C3380CC4-5D6E-409C-BE32-E72D297353CC}">
              <c16:uniqueId val="{00000002-9BE3-4E81-8241-F9A564A4C3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{70B8A9EB-3704-47CD-85DB-C6D55CF6EDC4}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68C-4F02-8878-7C21B6A10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{51517527-5C56-4803-B4D9-16A274FD3111}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8C-4F02-8878-7C21B6A10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{6F5AD101-3B3E-455A-B383-92208A372C36}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8C-4F02-8878-7C21B6A10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{04B03A73-98EC-48D5-9409-4655F5C79B62}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8C-4F02-8878-7C21B6A10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{55A25FB2-DA49-4641-880D-C8C815823760}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8C-4F02-8878-7C21B6A10A5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{3F07B13A-386E-43C2-893F-AFACD6FB291E}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68C-4F02-8878-7C21B6A10A5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{7E401149-A9FE-48D2-A4B6-E916B061FEBB}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68C-4F02-8878-7C21B6A10A5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{7C9F1388-B91E-4B79-92BC-3974A6DB7993}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68C-4F02-8878-7C21B6A10A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{7AEAD16D-DE0C-49C6-A25C-455B40C81464}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68C-4F02-8878-7C21B6A10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67.599999999999994</c:v>
                </c:pt>
                <c:pt idx="16">
                  <c:v>68</c:v>
                </c:pt>
                <c:pt idx="24">
                  <c:v>64.099999999999994</c:v>
                </c:pt>
                <c:pt idx="32">
                  <c:v>65.2</c:v>
                </c:pt>
              </c:numCache>
            </c:numRef>
          </c:xVal>
          <c:yVal>
            <c:numRef>
              <c:f>公会計指標分析・財政指標組合せ分析表!$BP$51:$DC$51</c:f>
              <c:numCache>
                <c:formatCode>#,##0.0;"▲ "#,##0.0</c:formatCode>
                <c:ptCount val="40"/>
                <c:pt idx="0">
                  <c:v>33.1</c:v>
                </c:pt>
                <c:pt idx="8">
                  <c:v>28.6</c:v>
                </c:pt>
                <c:pt idx="16">
                  <c:v>20.100000000000001</c:v>
                </c:pt>
                <c:pt idx="24">
                  <c:v>19.100000000000001</c:v>
                </c:pt>
                <c:pt idx="32">
                  <c:v>15.5</c:v>
                </c:pt>
              </c:numCache>
            </c:numRef>
          </c:yVal>
          <c:smooth val="0"/>
          <c:extLst>
            <c:ext xmlns:c16="http://schemas.microsoft.com/office/drawing/2014/chart" uri="{C3380CC4-5D6E-409C-BE32-E72D297353CC}">
              <c16:uniqueId val="{00000009-B68C-4F02-8878-7C21B6A10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{6DEF4CB7-1E9A-4F7D-9CBC-E6F0B8497A2A}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68C-4F02-8878-7C21B6A10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{3C9BBF2F-F528-4E7A-916B-D6A387CE4261}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8C-4F02-8878-7C21B6A10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{CDCEE669-3F45-4436-87C0-B249B81530E2}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8C-4F02-8878-7C21B6A10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{6A02E9AB-AF16-4AA5-917D-7B6A89CDBFCC}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8C-4F02-8878-7C21B6A10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{0312B3D1-9061-475E-A8EB-0D36524972DC}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8C-4F02-8878-7C21B6A10A5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{DD185E8C-A08C-42BF-8BD6-38106FC72CC3}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68C-4F02-8878-7C21B6A10A5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{03A42099-C9BC-4365-8E6D-A067B0AB1FA7}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68C-4F02-8878-7C21B6A10A5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{B9FAF605-23AD-45C7-BDB7-98E48F5EAD90}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68C-4F02-8878-7C21B6A10A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{91B0B8EE-57F0-47B0-9AEA-7FAF62B3DB64}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68C-4F02-8878-7C21B6A10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62.4</c:v>
                </c:pt>
              </c:numCache>
            </c:numRef>
          </c:xVal>
          <c:yVal>
            <c:numRef>
              <c:f>公会計指標分析・財政指標組合せ分析表!$BP$55:$DC$55</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B68C-4F02-8878-7C21B6A10A5D}"/>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{B6B20C23-EB0C-4899-86FE-D25AC4528FDC}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DBE-40B6-B617-B2017552B4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{81AA83B5-8CA1-40DE-8DA6-81D5EEE5CFD6}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BE-40B6-B617-B2017552B4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{10E0482D-3887-44ED-8E31-300469241308}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BE-40B6-B617-B2017552B4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{B8582EC6-B257-473F-AEB0-B4D2B7A02DCA}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BE-40B6-B617-B2017552B4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{918D7319-8BE7-4037-8D69-F1FD87875062}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BE-40B6-B617-B2017552B4E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{291498D7-8699-4C90-97D9-9B95A176316F}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DBE-40B6-B617-B2017552B4E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{AC86D253-C7A2-4BCD-8B03-0A00F6690D4C}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DBE-40B6-B617-B2017552B4E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{5A0188E0-5FB5-4F4E-9F7F-A32CC9A6C6B0}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DBE-40B6-B617-B2017552B4E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{E9FE3641-A653-406A-A85C-1150E27BAD23}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DBE-40B6-B617-B2017552B4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9</c:v>
                </c:pt>
                <c:pt idx="16">
                  <c:v>9.5</c:v>
                </c:pt>
                <c:pt idx="24">
                  <c:v>9.3000000000000007</c:v>
                </c:pt>
                <c:pt idx="32">
                  <c:v>8.8000000000000007</c:v>
                </c:pt>
              </c:numCache>
            </c:numRef>
          </c:xVal>
          <c:yVal>
            <c:numRef>
              <c:f>公会計指標分析・財政指標組合せ分析表!$BP$73:$DC$73</c:f>
              <c:numCache>
                <c:formatCode>#,##0.0;"▲ "#,##0.0</c:formatCode>
                <c:ptCount val="40"/>
                <c:pt idx="0">
                  <c:v>33.1</c:v>
                </c:pt>
                <c:pt idx="8">
                  <c:v>28.6</c:v>
                </c:pt>
                <c:pt idx="16">
                  <c:v>20.100000000000001</c:v>
                </c:pt>
                <c:pt idx="24">
                  <c:v>19.100000000000001</c:v>
                </c:pt>
                <c:pt idx="32">
                  <c:v>15.5</c:v>
                </c:pt>
              </c:numCache>
            </c:numRef>
          </c:yVal>
          <c:smooth val="0"/>
          <c:extLst>
            <c:ext xmlns:c16="http://schemas.microsoft.com/office/drawing/2014/chart" uri="{C3380CC4-5D6E-409C-BE32-E72D297353CC}">
              <c16:uniqueId val="{00000009-2DBE-40B6-B617-B2017552B4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{13E60B98-133A-4187-AB20-87286D3D95F7}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DBE-40B6-B617-B2017552B4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{4808CA2E-1618-4288-BDEA-DBB9FFE6F934}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BE-40B6-B617-B2017552B4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{023D14F3-E54E-4D68-9CB4-91BFAEE637AC}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BE-40B6-B617-B2017552B4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{79402045-8EE5-45B9-BEE6-83C933D14A56}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BE-40B6-B617-B2017552B4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{C7679076-8286-4EB6-8C9B-DBB73791C6D3}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BE-40B6-B617-B2017552B4E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{6D4A4FF3-AEFC-4958-8BC6-C063D816F055}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DBE-40B6-B617-B2017552B4E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{46D8BB7F-C06E-4D98-8A77-104B68414A9B}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DBE-40B6-B617-B2017552B4E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{8FBCA22C-DE2C-4E26-95C4-3B9692EF8CFD}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DBE-40B6-B617-B2017552B4E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{E1C60BEE-8AC6-45F4-BD98-C06412D357C0}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DBE-40B6-B617-B2017552B4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8.9</c:v>
                </c:pt>
              </c:numCache>
            </c:numRef>
          </c:xVal>
          <c:yVal>
            <c:numRef>
              <c:f>公会計指標分析・財政指標組合せ分析表!$BP$77:$DC$77</c:f>
              <c:numCache>
                <c:formatCode>#,##0.0;"▲ "#,##0.0</c:formatCode>
                <c:ptCount val="40"/>
                <c:pt idx="0">
                  <c:v>30.2</c:v>
                </c:pt>
                <c:pt idx="8">
                  <c:v>25.4</c:v>
                </c:pt>
                <c:pt idx="16">
                  <c:v>23</c:v>
                </c:pt>
                <c:pt idx="24">
                  <c:v>41.5</c:v>
                </c:pt>
                <c:pt idx="32">
                  <c:v>25.2</c:v>
                </c:pt>
              </c:numCache>
            </c:numRef>
          </c:yVal>
          <c:smooth val="0"/>
          <c:extLst>
            <c:ext xmlns:c16="http://schemas.microsoft.com/office/drawing/2014/chart" uri="{C3380CC4-5D6E-409C-BE32-E72D297353CC}">
              <c16:uniqueId val="{00000013-2DBE-40B6-B617-B2017552B4E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4BA84B6-E618-4394-872A-906947F2B4D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696B95F-1EB2-4AEA-AA54-4FE49A5A3FA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年度は一般会計の元利償還額が増加したが、公営企業債の元利償還額は減少したため、実質公債費比率の分子は微減となった。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は長野広域連合が発行した起債に対する負担金（準元利償還金）の増や、インターチェンジ周辺開発に伴う道路整備、老朽化した公共施設の長寿命化などの大型事業の元利償還金等により、実質公債費比率の分子については９～</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億程度で推移する見込みである。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満期一括償還地方債なし</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元金の減に伴い公営企業債等繰入見込額が減少しているが、それ以上に一般会計等地方債現在高が大幅に増加している。ふるさと寄附金の好調により充当可能基金も大幅に増加しているが、分子全体として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公営企業債繰入見込額は減少傾向であるが、インターチェンジ周辺開発に伴う道路整備や老朽化した公共施設の長寿命化に伴う一般会計地方債現在高のさらなる増加が見込まれるため、将来負担比率の分子は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臨時財政対策債償還基金費相当額の積み立てを行い</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百万円の増、信州須坂ふるさと応援寄附金が好調なことから信州須坂ふるさと応援基金が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百万円増加し、基金全体では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1,629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百万円の大幅増となった。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は信州須坂ふるさと応援寄附金が好調なことから基金が一時的に増加しているが、今後も老朽化した施設の改修や長寿命化に多額の基金の活用が見込まれ、ふるさと寄附金がなかった場合、現状の基金残高を維持することが非常に困難になることから、将来を見据えた財政運営をしていく。</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公共施設等の整備に充てる。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信州須坂ふるさと応援基金</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ふるさと寄附金を積み立てて、次年度に寄附目的に応じて事業費に充てる。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ふれあい地域福祉基金</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福祉充実のため、運用益を事業費に充てる。（果実運用）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社会福祉基金</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社会福祉充実のための事業費に充てる。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退職者の多い年に繰り入れを予定している。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学校給食センターの建設等に充当したため大幅減となっていたが、ふるさと寄附金の好調による信州須坂ふるさと応援基金の増などもあり、減少前程度まで積み直すことができた。今後は老朽化した公共施設の長寿命化等に活用する予定であるため減少していく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ふるさと寄附金の好調に伴い経費等を除いた寄附金を基金へ積み立て、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百万円の大幅増となった。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公共施設等整備基金は老朽化した施設の整備等に活用するため、今後は減少を見込んでいる。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ふるさと寄附金の現状</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がいつまで続くか不透明であるため、信州須坂ふるさと応援基金に依存しない財政運営が必要である。</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前年度と比較して公債費が約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百万円増、退職者の増により退職手当が約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百万円増となるなど多額の一般財源不足分に繰り入れを行ったが、徹底した経費削減のため知恵をしぼって行政運営を行ったほか、</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地方消費税交付金や普通交付税などの増</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もあり、最終的には基金を</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百万円増やすことができた。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公共施設の老朽化による維持補修費や扶助費等の増が見込まれ、基金を繰り入れなければならない状況が当面続くが、災害や大雪等不足の事態にも対応できるよう、前年度を大幅に下回らない程度に基金残高を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臨時財政対策債償還基金費相当額の積み立てを行った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地方債の償還計画を踏まえてさらに基金の積み立てを行い、償還額の多い年度に取り崩す予定。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各公共施設において個別施設計画を策定し、施設の維持管理を進めているほか、老朽化している施設については、計画的に長寿命化等の改修を予定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75" name="フローチャート: 判断 74"/>
        <xdr:cNvSpPr/>
      </xdr:nvSpPr>
      <xdr:spPr>
        <a:xfrm>
          <a:off x="1714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楕円 80"/>
        <xdr:cNvSpPr/>
      </xdr:nvSpPr>
      <xdr:spPr>
        <a:xfrm>
          <a:off x="4711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2" name="有形固定資産減価償却率該当値テキスト"/>
        <xdr:cNvSpPr txBox="1"/>
      </xdr:nvSpPr>
      <xdr:spPr>
        <a:xfrm>
          <a:off x="4813300" y="605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140441</xdr:rowOff>
    </xdr:from>
    <xdr:to>
      <xdr:col>19</xdr:col>
      <xdr:colOff>187325</xdr:colOff>
      <xdr:row>31</xdr:row>
      <xdr:rowOff>70591</xdr:rowOff>
    </xdr:to>
    <xdr:sp macro="" textlink="">
      <xdr:nvSpPr>
        <xdr:cNvPr id="83" name="楕円 82"/>
        <xdr:cNvSpPr/>
      </xdr:nvSpPr>
      <xdr:spPr>
        <a:xfrm>
          <a:off x="4000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19791</xdr:rowOff>
    </xdr:from>
    <xdr:to>
      <xdr:col>23</xdr:col>
      <xdr:colOff>85725</xdr:colOff>
      <xdr:row>31</xdr:row>
      <xdr:rowOff>39582</xdr:rowOff>
    </xdr:to>
    <xdr:cxnSp macro="">
      <xdr:nvCxnSpPr>
        <xdr:cNvPr id="84" name="直線コネクタ 83"/>
        <xdr:cNvCxnSpPr/>
      </xdr:nvCxnSpPr>
      <xdr:spPr>
        <a:xfrm>
          <a:off x="4051300" y="6106266"/>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5" name="楕円 84"/>
        <xdr:cNvSpPr/>
      </xdr:nvSpPr>
      <xdr:spPr>
        <a:xfrm>
          <a:off x="3238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89958</xdr:rowOff>
    </xdr:to>
    <xdr:cxnSp macro="">
      <xdr:nvCxnSpPr>
        <xdr:cNvPr id="86" name="直線コネクタ 85"/>
        <xdr:cNvCxnSpPr/>
      </xdr:nvCxnSpPr>
      <xdr:spPr>
        <a:xfrm flipV="1">
          <a:off x="3289300" y="6106266"/>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7" name="楕円 86"/>
        <xdr:cNvSpPr/>
      </xdr:nvSpPr>
      <xdr:spPr>
        <a:xfrm>
          <a:off x="2476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89958</xdr:rowOff>
    </xdr:to>
    <xdr:cxnSp macro="">
      <xdr:nvCxnSpPr>
        <xdr:cNvPr id="88" name="直線コネクタ 87"/>
        <xdr:cNvCxnSpPr/>
      </xdr:nvCxnSpPr>
      <xdr:spPr>
        <a:xfrm>
          <a:off x="2527300" y="616923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171027</xdr:rowOff>
    </xdr:from>
    <xdr:to>
      <xdr:col>7</xdr:col>
      <xdr:colOff>187325</xdr:colOff>
      <xdr:row>31</xdr:row>
      <xdr:rowOff>101177</xdr:rowOff>
    </xdr:to>
    <xdr:sp macro="" textlink="">
      <xdr:nvSpPr>
        <xdr:cNvPr id="89" name="楕円 88"/>
        <xdr:cNvSpPr/>
      </xdr:nvSpPr>
      <xdr:spPr>
        <a:xfrm>
          <a:off x="1714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50377</xdr:rowOff>
    </xdr:from>
    <xdr:to>
      <xdr:col>11</xdr:col>
      <xdr:colOff>136525</xdr:colOff>
      <xdr:row>31</xdr:row>
      <xdr:rowOff>82762</xdr:rowOff>
    </xdr:to>
    <xdr:cxnSp macro="">
      <xdr:nvCxnSpPr>
        <xdr:cNvPr id="90" name="直線コネクタ 89"/>
        <xdr:cNvCxnSpPr/>
      </xdr:nvCxnSpPr>
      <xdr:spPr>
        <a:xfrm>
          <a:off x="1765300" y="613685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2"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165011</xdr:rowOff>
    </xdr:from>
    <xdr:ext cx="405111" cy="259045"/>
    <xdr:sp macro="" textlink="">
      <xdr:nvSpPr>
        <xdr:cNvPr id="94" name="n_4aveValue有形固定資産減価償却率"/>
        <xdr:cNvSpPr txBox="1"/>
      </xdr:nvSpPr>
      <xdr:spPr>
        <a:xfrm>
          <a:off x="1562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61718</xdr:rowOff>
    </xdr:from>
    <xdr:ext cx="405111" cy="259045"/>
    <xdr:sp macro="" textlink="">
      <xdr:nvSpPr>
        <xdr:cNvPr id="95" name="n_1main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6" name="n_2mainValue有形固定資産減価償却率"/>
        <xdr:cNvSpPr txBox="1"/>
      </xdr:nvSpPr>
      <xdr:spPr>
        <a:xfrm>
          <a:off x="3086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7" name="n_3mainValue有形固定資産減価償却率"/>
        <xdr:cNvSpPr txBox="1"/>
      </xdr:nvSpPr>
      <xdr:spPr>
        <a:xfrm>
          <a:off x="2324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92304</xdr:rowOff>
    </xdr:from>
    <xdr:ext cx="405111" cy="259045"/>
    <xdr:sp macro="" textlink="">
      <xdr:nvSpPr>
        <xdr:cNvPr id="98" name="n_4mainValue有形固定資産減価償却率"/>
        <xdr:cNvSpPr txBox="1"/>
      </xdr:nvSpPr>
      <xdr:spPr>
        <a:xfrm>
          <a:off x="1562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a:t>
          </a:r>
          <a:r>
            <a:rPr kumimoji="1" lang="ja-JP" altLang="ja-JP" sz="1100">
              <a:solidFill>
                <a:schemeClr val="dk1"/>
              </a:solidFill>
              <a:effectLst/>
              <a:latin typeface="+mn-lt"/>
              <a:ea typeface="+mn-ea"/>
              <a:cs typeface="+mn-cs"/>
            </a:rPr>
            <a:t>多額の地方債を活用したこと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ふるさと応援寄附金の好調による基金の増により充当可能財源が大幅に増加したことで、</a:t>
          </a:r>
          <a:r>
            <a:rPr kumimoji="1" lang="ja-JP" altLang="ja-JP" sz="1100">
              <a:solidFill>
                <a:schemeClr val="dk1"/>
              </a:solidFill>
              <a:effectLst/>
              <a:latin typeface="+mn-lt"/>
              <a:ea typeface="+mn-ea"/>
              <a:cs typeface="+mn-cs"/>
            </a:rPr>
            <a:t>債務償還比率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44.2%</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ふるさと応援寄附金は安定財源ではなく、</a:t>
          </a:r>
          <a:r>
            <a:rPr kumimoji="1" lang="ja-JP" altLang="ja-JP" sz="1100">
              <a:solidFill>
                <a:schemeClr val="dk1"/>
              </a:solidFill>
              <a:effectLst/>
              <a:latin typeface="+mn-lt"/>
              <a:ea typeface="+mn-ea"/>
              <a:cs typeface="+mn-cs"/>
            </a:rPr>
            <a:t>今後も老朽化した施設の長寿命化等により将来負担額は増加する見込みであるため、経常経費の削減に努め、比率が大幅に上昇しないよう取り組んでいく。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70412</xdr:rowOff>
    </xdr:from>
    <xdr:to>
      <xdr:col>76</xdr:col>
      <xdr:colOff>73025</xdr:colOff>
      <xdr:row>32</xdr:row>
      <xdr:rowOff>562</xdr:rowOff>
    </xdr:to>
    <xdr:sp macro="" textlink="">
      <xdr:nvSpPr>
        <xdr:cNvPr id="145" name="楕円 144"/>
        <xdr:cNvSpPr/>
      </xdr:nvSpPr>
      <xdr:spPr>
        <a:xfrm>
          <a:off x="14744700" y="6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48839</xdr:rowOff>
    </xdr:from>
    <xdr:ext cx="469744" cy="259045"/>
    <xdr:sp macro="" textlink="">
      <xdr:nvSpPr>
        <xdr:cNvPr id="146" name="債務償還比率該当値テキスト"/>
        <xdr:cNvSpPr txBox="1"/>
      </xdr:nvSpPr>
      <xdr:spPr>
        <a:xfrm>
          <a:off x="14846300" y="613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138575</xdr:rowOff>
    </xdr:from>
    <xdr:to>
      <xdr:col>72</xdr:col>
      <xdr:colOff>123825</xdr:colOff>
      <xdr:row>32</xdr:row>
      <xdr:rowOff>68725</xdr:rowOff>
    </xdr:to>
    <xdr:sp macro="" textlink="">
      <xdr:nvSpPr>
        <xdr:cNvPr id="147" name="楕円 146"/>
        <xdr:cNvSpPr/>
      </xdr:nvSpPr>
      <xdr:spPr>
        <a:xfrm>
          <a:off x="14033500" y="62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121212</xdr:rowOff>
    </xdr:from>
    <xdr:to>
      <xdr:col>76</xdr:col>
      <xdr:colOff>22225</xdr:colOff>
      <xdr:row>32</xdr:row>
      <xdr:rowOff>17925</xdr:rowOff>
    </xdr:to>
    <xdr:cxnSp macro="">
      <xdr:nvCxnSpPr>
        <xdr:cNvPr id="148" name="直線コネクタ 147"/>
        <xdr:cNvCxnSpPr/>
      </xdr:nvCxnSpPr>
      <xdr:spPr>
        <a:xfrm flipV="1">
          <a:off x="14084300" y="6207687"/>
          <a:ext cx="711200" cy="6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116831</xdr:rowOff>
    </xdr:from>
    <xdr:to>
      <xdr:col>68</xdr:col>
      <xdr:colOff>123825</xdr:colOff>
      <xdr:row>32</xdr:row>
      <xdr:rowOff>46981</xdr:rowOff>
    </xdr:to>
    <xdr:sp macro="" textlink="">
      <xdr:nvSpPr>
        <xdr:cNvPr id="149" name="楕円 148"/>
        <xdr:cNvSpPr/>
      </xdr:nvSpPr>
      <xdr:spPr>
        <a:xfrm>
          <a:off x="13271500" y="62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167631</xdr:rowOff>
    </xdr:from>
    <xdr:to>
      <xdr:col>72</xdr:col>
      <xdr:colOff>73025</xdr:colOff>
      <xdr:row>32</xdr:row>
      <xdr:rowOff>17925</xdr:rowOff>
    </xdr:to>
    <xdr:cxnSp macro="">
      <xdr:nvCxnSpPr>
        <xdr:cNvPr id="150" name="直線コネクタ 149"/>
        <xdr:cNvCxnSpPr/>
      </xdr:nvCxnSpPr>
      <xdr:spPr>
        <a:xfrm>
          <a:off x="13322300" y="6254106"/>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16782</xdr:rowOff>
    </xdr:from>
    <xdr:to>
      <xdr:col>64</xdr:col>
      <xdr:colOff>123825</xdr:colOff>
      <xdr:row>32</xdr:row>
      <xdr:rowOff>118382</xdr:rowOff>
    </xdr:to>
    <xdr:sp macro="" textlink="">
      <xdr:nvSpPr>
        <xdr:cNvPr id="151" name="楕円 150"/>
        <xdr:cNvSpPr/>
      </xdr:nvSpPr>
      <xdr:spPr>
        <a:xfrm>
          <a:off x="12509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167631</xdr:rowOff>
    </xdr:from>
    <xdr:to>
      <xdr:col>68</xdr:col>
      <xdr:colOff>73025</xdr:colOff>
      <xdr:row>32</xdr:row>
      <xdr:rowOff>67582</xdr:rowOff>
    </xdr:to>
    <xdr:cxnSp macro="">
      <xdr:nvCxnSpPr>
        <xdr:cNvPr id="152" name="直線コネクタ 151"/>
        <xdr:cNvCxnSpPr/>
      </xdr:nvCxnSpPr>
      <xdr:spPr>
        <a:xfrm flipV="1">
          <a:off x="12560300" y="6254106"/>
          <a:ext cx="7620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68598</xdr:rowOff>
    </xdr:from>
    <xdr:to>
      <xdr:col>60</xdr:col>
      <xdr:colOff>123825</xdr:colOff>
      <xdr:row>32</xdr:row>
      <xdr:rowOff>170198</xdr:rowOff>
    </xdr:to>
    <xdr:sp macro="" textlink="">
      <xdr:nvSpPr>
        <xdr:cNvPr id="153" name="楕円 152"/>
        <xdr:cNvSpPr/>
      </xdr:nvSpPr>
      <xdr:spPr>
        <a:xfrm>
          <a:off x="11747500" y="63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67582</xdr:rowOff>
    </xdr:from>
    <xdr:to>
      <xdr:col>64</xdr:col>
      <xdr:colOff>73025</xdr:colOff>
      <xdr:row>32</xdr:row>
      <xdr:rowOff>119398</xdr:rowOff>
    </xdr:to>
    <xdr:cxnSp macro="">
      <xdr:nvCxnSpPr>
        <xdr:cNvPr id="154" name="直線コネクタ 153"/>
        <xdr:cNvCxnSpPr/>
      </xdr:nvCxnSpPr>
      <xdr:spPr>
        <a:xfrm flipV="1">
          <a:off x="11798300" y="6325507"/>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85252</xdr:rowOff>
    </xdr:from>
    <xdr:ext cx="469744" cy="259045"/>
    <xdr:sp macro="" textlink="">
      <xdr:nvSpPr>
        <xdr:cNvPr id="159" name="n_1mainValue債務償還比率"/>
        <xdr:cNvSpPr txBox="1"/>
      </xdr:nvSpPr>
      <xdr:spPr>
        <a:xfrm>
          <a:off x="13836727" y="60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38108</xdr:rowOff>
    </xdr:from>
    <xdr:ext cx="469744" cy="259045"/>
    <xdr:sp macro="" textlink="">
      <xdr:nvSpPr>
        <xdr:cNvPr id="160" name="n_2mainValue債務償還比率"/>
        <xdr:cNvSpPr txBox="1"/>
      </xdr:nvSpPr>
      <xdr:spPr>
        <a:xfrm>
          <a:off x="13087427" y="62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109509</xdr:rowOff>
    </xdr:from>
    <xdr:ext cx="469744" cy="259045"/>
    <xdr:sp macro="" textlink="">
      <xdr:nvSpPr>
        <xdr:cNvPr id="161" name="n_3mainValue債務償還比率"/>
        <xdr:cNvSpPr txBox="1"/>
      </xdr:nvSpPr>
      <xdr:spPr>
        <a:xfrm>
          <a:off x="1232542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161325</xdr:rowOff>
    </xdr:from>
    <xdr:ext cx="469744" cy="259045"/>
    <xdr:sp macro="" textlink="">
      <xdr:nvSpPr>
        <xdr:cNvPr id="162" name="n_4mainValue債務償還比率"/>
        <xdr:cNvSpPr txBox="1"/>
      </xdr:nvSpPr>
      <xdr:spPr>
        <a:xfrm>
          <a:off x="11563427" y="64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3" name="楕円 72"/>
        <xdr:cNvSpPr/>
      </xdr:nvSpPr>
      <xdr:spPr>
        <a:xfrm>
          <a:off x="4584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4" name="【道路】&#10;有形固定資産減価償却率該当値テキスト"/>
        <xdr:cNvSpPr txBox="1"/>
      </xdr:nvSpPr>
      <xdr:spPr>
        <a:xfrm>
          <a:off x="4673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5" name="楕円 74"/>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36195</xdr:rowOff>
    </xdr:from>
    <xdr:to>
      <xdr:col>24</xdr:col>
      <xdr:colOff>63500</xdr:colOff>
      <xdr:row>39</xdr:row>
      <xdr:rowOff>59055</xdr:rowOff>
    </xdr:to>
    <xdr:cxnSp macro="">
      <xdr:nvCxnSpPr>
        <xdr:cNvPr id="76" name="直線コネクタ 75"/>
        <xdr:cNvCxnSpPr/>
      </xdr:nvCxnSpPr>
      <xdr:spPr>
        <a:xfrm>
          <a:off x="3797300" y="6722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122555</xdr:rowOff>
    </xdr:from>
    <xdr:to>
      <xdr:col>15</xdr:col>
      <xdr:colOff>101600</xdr:colOff>
      <xdr:row>39</xdr:row>
      <xdr:rowOff>52705</xdr:rowOff>
    </xdr:to>
    <xdr:sp macro="" textlink="">
      <xdr:nvSpPr>
        <xdr:cNvPr id="77" name="楕円 76"/>
        <xdr:cNvSpPr/>
      </xdr:nvSpPr>
      <xdr:spPr>
        <a:xfrm>
          <a:off x="2857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xdr:rowOff>
    </xdr:from>
    <xdr:to>
      <xdr:col>19</xdr:col>
      <xdr:colOff>177800</xdr:colOff>
      <xdr:row>39</xdr:row>
      <xdr:rowOff>36195</xdr:rowOff>
    </xdr:to>
    <xdr:cxnSp macro="">
      <xdr:nvCxnSpPr>
        <xdr:cNvPr id="78" name="直線コネクタ 77"/>
        <xdr:cNvCxnSpPr/>
      </xdr:nvCxnSpPr>
      <xdr:spPr>
        <a:xfrm>
          <a:off x="2908300" y="6688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39</xdr:row>
      <xdr:rowOff>1905</xdr:rowOff>
    </xdr:to>
    <xdr:cxnSp macro="">
      <xdr:nvCxnSpPr>
        <xdr:cNvPr id="80" name="直線コネクタ 79"/>
        <xdr:cNvCxnSpPr/>
      </xdr:nvCxnSpPr>
      <xdr:spPr>
        <a:xfrm>
          <a:off x="2019300" y="665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50165</xdr:rowOff>
    </xdr:from>
    <xdr:to>
      <xdr:col>6</xdr:col>
      <xdr:colOff>38100</xdr:colOff>
      <xdr:row>38</xdr:row>
      <xdr:rowOff>151765</xdr:rowOff>
    </xdr:to>
    <xdr:sp macro="" textlink="">
      <xdr:nvSpPr>
        <xdr:cNvPr id="81" name="楕円 80"/>
        <xdr:cNvSpPr/>
      </xdr:nvSpPr>
      <xdr:spPr>
        <a:xfrm>
          <a:off x="1079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100965</xdr:rowOff>
    </xdr:from>
    <xdr:to>
      <xdr:col>10</xdr:col>
      <xdr:colOff>114300</xdr:colOff>
      <xdr:row>38</xdr:row>
      <xdr:rowOff>137160</xdr:rowOff>
    </xdr:to>
    <xdr:cxnSp macro="">
      <xdr:nvCxnSpPr>
        <xdr:cNvPr id="82" name="直線コネクタ 81"/>
        <xdr:cNvCxnSpPr/>
      </xdr:nvCxnSpPr>
      <xdr:spPr>
        <a:xfrm>
          <a:off x="1130300" y="6616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87" name="n_1mainValue【道路】&#10;有形固定資産減価償却率"/>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43832</xdr:rowOff>
    </xdr:from>
    <xdr:ext cx="405111" cy="259045"/>
    <xdr:sp macro="" textlink="">
      <xdr:nvSpPr>
        <xdr:cNvPr id="88" name="n_2mainValue【道路】&#10;有形固定資産減価償却率"/>
        <xdr:cNvSpPr txBox="1"/>
      </xdr:nvSpPr>
      <xdr:spPr>
        <a:xfrm>
          <a:off x="2705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142892</xdr:rowOff>
    </xdr:from>
    <xdr:ext cx="405111" cy="259045"/>
    <xdr:sp macro="" textlink="">
      <xdr:nvSpPr>
        <xdr:cNvPr id="90" name="n_4mainValue【道路】&#10;有形固定資産減価償却率"/>
        <xdr:cNvSpPr txBox="1"/>
      </xdr:nvSpPr>
      <xdr:spPr>
        <a:xfrm>
          <a:off x="927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78298</xdr:rowOff>
    </xdr:from>
    <xdr:to>
      <xdr:col>46</xdr:col>
      <xdr:colOff>38100</xdr:colOff>
      <xdr:row>41</xdr:row>
      <xdr:rowOff>8448</xdr:rowOff>
    </xdr:to>
    <xdr:sp macro="" textlink="">
      <xdr:nvSpPr>
        <xdr:cNvPr id="120" name="フローチャート: 判断 119"/>
        <xdr:cNvSpPr/>
      </xdr:nvSpPr>
      <xdr:spPr>
        <a:xfrm>
          <a:off x="8699500" y="6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80657</xdr:rowOff>
    </xdr:from>
    <xdr:to>
      <xdr:col>41</xdr:col>
      <xdr:colOff>101600</xdr:colOff>
      <xdr:row>41</xdr:row>
      <xdr:rowOff>10807</xdr:rowOff>
    </xdr:to>
    <xdr:sp macro="" textlink="">
      <xdr:nvSpPr>
        <xdr:cNvPr id="121" name="フローチャート: 判断 120"/>
        <xdr:cNvSpPr/>
      </xdr:nvSpPr>
      <xdr:spPr>
        <a:xfrm>
          <a:off x="7810500" y="6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88750</xdr:rowOff>
    </xdr:from>
    <xdr:to>
      <xdr:col>36</xdr:col>
      <xdr:colOff>165100</xdr:colOff>
      <xdr:row>41</xdr:row>
      <xdr:rowOff>18900</xdr:rowOff>
    </xdr:to>
    <xdr:sp macro="" textlink="">
      <xdr:nvSpPr>
        <xdr:cNvPr id="122" name="フローチャート: 判断 121"/>
        <xdr:cNvSpPr/>
      </xdr:nvSpPr>
      <xdr:spPr>
        <a:xfrm>
          <a:off x="6921500" y="69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95800</xdr:rowOff>
    </xdr:from>
    <xdr:to>
      <xdr:col>55</xdr:col>
      <xdr:colOff>50800</xdr:colOff>
      <xdr:row>41</xdr:row>
      <xdr:rowOff>25950</xdr:rowOff>
    </xdr:to>
    <xdr:sp macro="" textlink="">
      <xdr:nvSpPr>
        <xdr:cNvPr id="128" name="楕円 127"/>
        <xdr:cNvSpPr/>
      </xdr:nvSpPr>
      <xdr:spPr>
        <a:xfrm>
          <a:off x="10426700" y="69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74227</xdr:rowOff>
    </xdr:from>
    <xdr:ext cx="534377" cy="259045"/>
    <xdr:sp macro="" textlink="">
      <xdr:nvSpPr>
        <xdr:cNvPr id="129" name="【道路】&#10;一人当たり延長該当値テキスト"/>
        <xdr:cNvSpPr txBox="1"/>
      </xdr:nvSpPr>
      <xdr:spPr>
        <a:xfrm>
          <a:off x="10515600" y="693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91539</xdr:rowOff>
    </xdr:from>
    <xdr:to>
      <xdr:col>50</xdr:col>
      <xdr:colOff>165100</xdr:colOff>
      <xdr:row>41</xdr:row>
      <xdr:rowOff>21689</xdr:rowOff>
    </xdr:to>
    <xdr:sp macro="" textlink="">
      <xdr:nvSpPr>
        <xdr:cNvPr id="130" name="楕円 129"/>
        <xdr:cNvSpPr/>
      </xdr:nvSpPr>
      <xdr:spPr>
        <a:xfrm>
          <a:off x="9588500" y="69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142339</xdr:rowOff>
    </xdr:from>
    <xdr:to>
      <xdr:col>55</xdr:col>
      <xdr:colOff>0</xdr:colOff>
      <xdr:row>40</xdr:row>
      <xdr:rowOff>146600</xdr:rowOff>
    </xdr:to>
    <xdr:cxnSp macro="">
      <xdr:nvCxnSpPr>
        <xdr:cNvPr id="131" name="直線コネクタ 130"/>
        <xdr:cNvCxnSpPr/>
      </xdr:nvCxnSpPr>
      <xdr:spPr>
        <a:xfrm>
          <a:off x="9639300" y="7000339"/>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93011</xdr:rowOff>
    </xdr:from>
    <xdr:to>
      <xdr:col>46</xdr:col>
      <xdr:colOff>38100</xdr:colOff>
      <xdr:row>41</xdr:row>
      <xdr:rowOff>23161</xdr:rowOff>
    </xdr:to>
    <xdr:sp macro="" textlink="">
      <xdr:nvSpPr>
        <xdr:cNvPr id="132" name="楕円 131"/>
        <xdr:cNvSpPr/>
      </xdr:nvSpPr>
      <xdr:spPr>
        <a:xfrm>
          <a:off x="8699500" y="69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142339</xdr:rowOff>
    </xdr:from>
    <xdr:to>
      <xdr:col>50</xdr:col>
      <xdr:colOff>114300</xdr:colOff>
      <xdr:row>40</xdr:row>
      <xdr:rowOff>143811</xdr:rowOff>
    </xdr:to>
    <xdr:cxnSp macro="">
      <xdr:nvCxnSpPr>
        <xdr:cNvPr id="133" name="直線コネクタ 132"/>
        <xdr:cNvCxnSpPr/>
      </xdr:nvCxnSpPr>
      <xdr:spPr>
        <a:xfrm flipV="1">
          <a:off x="8750300" y="7000339"/>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95864</xdr:rowOff>
    </xdr:from>
    <xdr:to>
      <xdr:col>41</xdr:col>
      <xdr:colOff>101600</xdr:colOff>
      <xdr:row>41</xdr:row>
      <xdr:rowOff>26014</xdr:rowOff>
    </xdr:to>
    <xdr:sp macro="" textlink="">
      <xdr:nvSpPr>
        <xdr:cNvPr id="134" name="楕円 133"/>
        <xdr:cNvSpPr/>
      </xdr:nvSpPr>
      <xdr:spPr>
        <a:xfrm>
          <a:off x="7810500" y="69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143811</xdr:rowOff>
    </xdr:from>
    <xdr:to>
      <xdr:col>45</xdr:col>
      <xdr:colOff>177800</xdr:colOff>
      <xdr:row>40</xdr:row>
      <xdr:rowOff>146664</xdr:rowOff>
    </xdr:to>
    <xdr:cxnSp macro="">
      <xdr:nvCxnSpPr>
        <xdr:cNvPr id="135" name="直線コネクタ 134"/>
        <xdr:cNvCxnSpPr/>
      </xdr:nvCxnSpPr>
      <xdr:spPr>
        <a:xfrm flipV="1">
          <a:off x="7861300" y="7001811"/>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96741</xdr:rowOff>
    </xdr:from>
    <xdr:to>
      <xdr:col>36</xdr:col>
      <xdr:colOff>165100</xdr:colOff>
      <xdr:row>41</xdr:row>
      <xdr:rowOff>26891</xdr:rowOff>
    </xdr:to>
    <xdr:sp macro="" textlink="">
      <xdr:nvSpPr>
        <xdr:cNvPr id="136" name="楕円 135"/>
        <xdr:cNvSpPr/>
      </xdr:nvSpPr>
      <xdr:spPr>
        <a:xfrm>
          <a:off x="6921500" y="69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146664</xdr:rowOff>
    </xdr:from>
    <xdr:to>
      <xdr:col>41</xdr:col>
      <xdr:colOff>50800</xdr:colOff>
      <xdr:row>40</xdr:row>
      <xdr:rowOff>147541</xdr:rowOff>
    </xdr:to>
    <xdr:cxnSp macro="">
      <xdr:nvCxnSpPr>
        <xdr:cNvPr id="137" name="直線コネクタ 136"/>
        <xdr:cNvCxnSpPr/>
      </xdr:nvCxnSpPr>
      <xdr:spPr>
        <a:xfrm flipV="1">
          <a:off x="6972300" y="7004664"/>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24975</xdr:rowOff>
    </xdr:from>
    <xdr:ext cx="534377" cy="259045"/>
    <xdr:sp macro="" textlink="">
      <xdr:nvSpPr>
        <xdr:cNvPr id="139" name="n_2aveValue【道路】&#10;一人当たり延長"/>
        <xdr:cNvSpPr txBox="1"/>
      </xdr:nvSpPr>
      <xdr:spPr>
        <a:xfrm>
          <a:off x="8483111" y="67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27334</xdr:rowOff>
    </xdr:from>
    <xdr:ext cx="534377" cy="259045"/>
    <xdr:sp macro="" textlink="">
      <xdr:nvSpPr>
        <xdr:cNvPr id="140" name="n_3aveValue【道路】&#10;一人当たり延長"/>
        <xdr:cNvSpPr txBox="1"/>
      </xdr:nvSpPr>
      <xdr:spPr>
        <a:xfrm>
          <a:off x="7594111" y="67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35427</xdr:rowOff>
    </xdr:from>
    <xdr:ext cx="534377" cy="259045"/>
    <xdr:sp macro="" textlink="">
      <xdr:nvSpPr>
        <xdr:cNvPr id="141" name="n_4aveValue【道路】&#10;一人当たり延長"/>
        <xdr:cNvSpPr txBox="1"/>
      </xdr:nvSpPr>
      <xdr:spPr>
        <a:xfrm>
          <a:off x="6705111" y="67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12816</xdr:rowOff>
    </xdr:from>
    <xdr:ext cx="534377" cy="259045"/>
    <xdr:sp macro="" textlink="">
      <xdr:nvSpPr>
        <xdr:cNvPr id="142" name="n_1mainValue【道路】&#10;一人当たり延長"/>
        <xdr:cNvSpPr txBox="1"/>
      </xdr:nvSpPr>
      <xdr:spPr>
        <a:xfrm>
          <a:off x="9359411" y="70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14288</xdr:rowOff>
    </xdr:from>
    <xdr:ext cx="534377" cy="259045"/>
    <xdr:sp macro="" textlink="">
      <xdr:nvSpPr>
        <xdr:cNvPr id="143" name="n_2mainValue【道路】&#10;一人当たり延長"/>
        <xdr:cNvSpPr txBox="1"/>
      </xdr:nvSpPr>
      <xdr:spPr>
        <a:xfrm>
          <a:off x="8483111" y="70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17141</xdr:rowOff>
    </xdr:from>
    <xdr:ext cx="534377" cy="259045"/>
    <xdr:sp macro="" textlink="">
      <xdr:nvSpPr>
        <xdr:cNvPr id="144" name="n_3mainValue【道路】&#10;一人当たり延長"/>
        <xdr:cNvSpPr txBox="1"/>
      </xdr:nvSpPr>
      <xdr:spPr>
        <a:xfrm>
          <a:off x="7594111" y="70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18018</xdr:rowOff>
    </xdr:from>
    <xdr:ext cx="534377" cy="259045"/>
    <xdr:sp macro="" textlink="">
      <xdr:nvSpPr>
        <xdr:cNvPr id="145" name="n_4mainValue【道路】&#10;一人当たり延長"/>
        <xdr:cNvSpPr txBox="1"/>
      </xdr:nvSpPr>
      <xdr:spPr>
        <a:xfrm>
          <a:off x="6705111" y="704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79" name="フローチャート: 判断 178"/>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1" name="フローチャート: 判断 180"/>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7" name="楕円 186"/>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88" name="【橋りょう・トンネル】&#10;有形固定資産減価償却率該当値テキスト"/>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89" name="楕円 188"/>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166551</xdr:rowOff>
    </xdr:to>
    <xdr:cxnSp macro="">
      <xdr:nvCxnSpPr>
        <xdr:cNvPr id="190" name="直線コネクタ 189"/>
        <xdr:cNvCxnSpPr/>
      </xdr:nvCxnSpPr>
      <xdr:spPr>
        <a:xfrm>
          <a:off x="3797300" y="104323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91" name="楕円 190"/>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145324</xdr:rowOff>
    </xdr:to>
    <xdr:cxnSp macro="">
      <xdr:nvCxnSpPr>
        <xdr:cNvPr id="192" name="直線コネクタ 191"/>
        <xdr:cNvCxnSpPr/>
      </xdr:nvCxnSpPr>
      <xdr:spPr>
        <a:xfrm>
          <a:off x="2908300" y="104176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3" name="楕円 192"/>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130628</xdr:rowOff>
    </xdr:to>
    <xdr:cxnSp macro="">
      <xdr:nvCxnSpPr>
        <xdr:cNvPr id="194" name="直線コネクタ 193"/>
        <xdr:cNvCxnSpPr/>
      </xdr:nvCxnSpPr>
      <xdr:spPr>
        <a:xfrm>
          <a:off x="2019300" y="103915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5" name="楕円 194"/>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104503</xdr:rowOff>
    </xdr:to>
    <xdr:cxnSp macro="">
      <xdr:nvCxnSpPr>
        <xdr:cNvPr id="196" name="直線コネクタ 195"/>
        <xdr:cNvCxnSpPr/>
      </xdr:nvCxnSpPr>
      <xdr:spPr>
        <a:xfrm>
          <a:off x="1130300" y="1036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98"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0"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1" name="n_1main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202" name="n_2mainValue【橋りょう・トンネル】&#10;有形固定資産減価償却率"/>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3" name="n_3mainValue【橋りょう・トンネル】&#10;有形固定資産減価償却率"/>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4" name="n_4mainValue【橋りょう・トンネル】&#10;有形固定資産減価償却率"/>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116434</xdr:rowOff>
    </xdr:from>
    <xdr:to>
      <xdr:col>46</xdr:col>
      <xdr:colOff>38100</xdr:colOff>
      <xdr:row>63</xdr:row>
      <xdr:rowOff>46584</xdr:rowOff>
    </xdr:to>
    <xdr:sp macro="" textlink="">
      <xdr:nvSpPr>
        <xdr:cNvPr id="236" name="フローチャート: 判断 235"/>
        <xdr:cNvSpPr/>
      </xdr:nvSpPr>
      <xdr:spPr>
        <a:xfrm>
          <a:off x="8699500" y="107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114926</xdr:rowOff>
    </xdr:from>
    <xdr:to>
      <xdr:col>41</xdr:col>
      <xdr:colOff>101600</xdr:colOff>
      <xdr:row>63</xdr:row>
      <xdr:rowOff>45076</xdr:rowOff>
    </xdr:to>
    <xdr:sp macro="" textlink="">
      <xdr:nvSpPr>
        <xdr:cNvPr id="237" name="フローチャート: 判断 236"/>
        <xdr:cNvSpPr/>
      </xdr:nvSpPr>
      <xdr:spPr>
        <a:xfrm>
          <a:off x="7810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113181</xdr:rowOff>
    </xdr:from>
    <xdr:to>
      <xdr:col>36</xdr:col>
      <xdr:colOff>165100</xdr:colOff>
      <xdr:row>63</xdr:row>
      <xdr:rowOff>43331</xdr:rowOff>
    </xdr:to>
    <xdr:sp macro="" textlink="">
      <xdr:nvSpPr>
        <xdr:cNvPr id="238" name="フローチャート: 判断 237"/>
        <xdr:cNvSpPr/>
      </xdr:nvSpPr>
      <xdr:spPr>
        <a:xfrm>
          <a:off x="6921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65049</xdr:rowOff>
    </xdr:from>
    <xdr:to>
      <xdr:col>55</xdr:col>
      <xdr:colOff>50800</xdr:colOff>
      <xdr:row>63</xdr:row>
      <xdr:rowOff>166649</xdr:rowOff>
    </xdr:to>
    <xdr:sp macro="" textlink="">
      <xdr:nvSpPr>
        <xdr:cNvPr id="244" name="楕円 243"/>
        <xdr:cNvSpPr/>
      </xdr:nvSpPr>
      <xdr:spPr>
        <a:xfrm>
          <a:off x="10426700" y="108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151426</xdr:rowOff>
    </xdr:from>
    <xdr:ext cx="599010" cy="259045"/>
    <xdr:sp macro="" textlink="">
      <xdr:nvSpPr>
        <xdr:cNvPr id="245" name="【橋りょう・トンネル】&#10;一人当たり有形固定資産（償却資産）額該当値テキスト"/>
        <xdr:cNvSpPr txBox="1"/>
      </xdr:nvSpPr>
      <xdr:spPr>
        <a:xfrm>
          <a:off x="10515600" y="107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66395</xdr:rowOff>
    </xdr:from>
    <xdr:to>
      <xdr:col>50</xdr:col>
      <xdr:colOff>165100</xdr:colOff>
      <xdr:row>63</xdr:row>
      <xdr:rowOff>167995</xdr:rowOff>
    </xdr:to>
    <xdr:sp macro="" textlink="">
      <xdr:nvSpPr>
        <xdr:cNvPr id="246" name="楕円 245"/>
        <xdr:cNvSpPr/>
      </xdr:nvSpPr>
      <xdr:spPr>
        <a:xfrm>
          <a:off x="9588500" y="10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115849</xdr:rowOff>
    </xdr:from>
    <xdr:to>
      <xdr:col>55</xdr:col>
      <xdr:colOff>0</xdr:colOff>
      <xdr:row>63</xdr:row>
      <xdr:rowOff>117195</xdr:rowOff>
    </xdr:to>
    <xdr:cxnSp macro="">
      <xdr:nvCxnSpPr>
        <xdr:cNvPr id="247" name="直線コネクタ 246"/>
        <xdr:cNvCxnSpPr/>
      </xdr:nvCxnSpPr>
      <xdr:spPr>
        <a:xfrm flipV="1">
          <a:off x="9639300" y="10917199"/>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68348</xdr:rowOff>
    </xdr:from>
    <xdr:to>
      <xdr:col>46</xdr:col>
      <xdr:colOff>38100</xdr:colOff>
      <xdr:row>63</xdr:row>
      <xdr:rowOff>169948</xdr:rowOff>
    </xdr:to>
    <xdr:sp macro="" textlink="">
      <xdr:nvSpPr>
        <xdr:cNvPr id="248" name="楕円 247"/>
        <xdr:cNvSpPr/>
      </xdr:nvSpPr>
      <xdr:spPr>
        <a:xfrm>
          <a:off x="8699500" y="108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117195</xdr:rowOff>
    </xdr:from>
    <xdr:to>
      <xdr:col>50</xdr:col>
      <xdr:colOff>114300</xdr:colOff>
      <xdr:row>63</xdr:row>
      <xdr:rowOff>119148</xdr:rowOff>
    </xdr:to>
    <xdr:cxnSp macro="">
      <xdr:nvCxnSpPr>
        <xdr:cNvPr id="249" name="直線コネクタ 248"/>
        <xdr:cNvCxnSpPr/>
      </xdr:nvCxnSpPr>
      <xdr:spPr>
        <a:xfrm flipV="1">
          <a:off x="8750300" y="10918545"/>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69169</xdr:rowOff>
    </xdr:from>
    <xdr:to>
      <xdr:col>41</xdr:col>
      <xdr:colOff>101600</xdr:colOff>
      <xdr:row>63</xdr:row>
      <xdr:rowOff>170769</xdr:rowOff>
    </xdr:to>
    <xdr:sp macro="" textlink="">
      <xdr:nvSpPr>
        <xdr:cNvPr id="250" name="楕円 249"/>
        <xdr:cNvSpPr/>
      </xdr:nvSpPr>
      <xdr:spPr>
        <a:xfrm>
          <a:off x="7810500" y="108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119148</xdr:rowOff>
    </xdr:from>
    <xdr:to>
      <xdr:col>45</xdr:col>
      <xdr:colOff>177800</xdr:colOff>
      <xdr:row>63</xdr:row>
      <xdr:rowOff>119969</xdr:rowOff>
    </xdr:to>
    <xdr:cxnSp macro="">
      <xdr:nvCxnSpPr>
        <xdr:cNvPr id="251" name="直線コネクタ 250"/>
        <xdr:cNvCxnSpPr/>
      </xdr:nvCxnSpPr>
      <xdr:spPr>
        <a:xfrm flipV="1">
          <a:off x="7861300" y="1092049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69876</xdr:rowOff>
    </xdr:from>
    <xdr:to>
      <xdr:col>36</xdr:col>
      <xdr:colOff>165100</xdr:colOff>
      <xdr:row>64</xdr:row>
      <xdr:rowOff>26</xdr:rowOff>
    </xdr:to>
    <xdr:sp macro="" textlink="">
      <xdr:nvSpPr>
        <xdr:cNvPr id="252" name="楕円 251"/>
        <xdr:cNvSpPr/>
      </xdr:nvSpPr>
      <xdr:spPr>
        <a:xfrm>
          <a:off x="6921500" y="108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119969</xdr:rowOff>
    </xdr:from>
    <xdr:to>
      <xdr:col>41</xdr:col>
      <xdr:colOff>50800</xdr:colOff>
      <xdr:row>63</xdr:row>
      <xdr:rowOff>120676</xdr:rowOff>
    </xdr:to>
    <xdr:cxnSp macro="">
      <xdr:nvCxnSpPr>
        <xdr:cNvPr id="253" name="直線コネクタ 252"/>
        <xdr:cNvCxnSpPr/>
      </xdr:nvCxnSpPr>
      <xdr:spPr>
        <a:xfrm flipV="1">
          <a:off x="6972300" y="10921319"/>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63111</xdr:rowOff>
    </xdr:from>
    <xdr:ext cx="599010" cy="259045"/>
    <xdr:sp macro="" textlink="">
      <xdr:nvSpPr>
        <xdr:cNvPr id="255" name="n_2aveValue【橋りょう・トンネル】&#10;一人当たり有形固定資産（償却資産）額"/>
        <xdr:cNvSpPr txBox="1"/>
      </xdr:nvSpPr>
      <xdr:spPr>
        <a:xfrm>
          <a:off x="8450795" y="1052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61603</xdr:rowOff>
    </xdr:from>
    <xdr:ext cx="599010" cy="259045"/>
    <xdr:sp macro="" textlink="">
      <xdr:nvSpPr>
        <xdr:cNvPr id="256" name="n_3aveValue【橋りょう・トンネル】&#10;一人当たり有形固定資産（償却資産）額"/>
        <xdr:cNvSpPr txBox="1"/>
      </xdr:nvSpPr>
      <xdr:spPr>
        <a:xfrm>
          <a:off x="7561795" y="1052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59858</xdr:rowOff>
    </xdr:from>
    <xdr:ext cx="599010" cy="259045"/>
    <xdr:sp macro="" textlink="">
      <xdr:nvSpPr>
        <xdr:cNvPr id="257" name="n_4aveValue【橋りょう・トンネル】&#10;一人当たり有形固定資産（償却資産）額"/>
        <xdr:cNvSpPr txBox="1"/>
      </xdr:nvSpPr>
      <xdr:spPr>
        <a:xfrm>
          <a:off x="6672795" y="105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159122</xdr:rowOff>
    </xdr:from>
    <xdr:ext cx="599010" cy="259045"/>
    <xdr:sp macro="" textlink="">
      <xdr:nvSpPr>
        <xdr:cNvPr id="258" name="n_1mainValue【橋りょう・トンネル】&#10;一人当たり有形固定資産（償却資産）額"/>
        <xdr:cNvSpPr txBox="1"/>
      </xdr:nvSpPr>
      <xdr:spPr>
        <a:xfrm>
          <a:off x="9327095" y="1096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161075</xdr:rowOff>
    </xdr:from>
    <xdr:ext cx="599010" cy="259045"/>
    <xdr:sp macro="" textlink="">
      <xdr:nvSpPr>
        <xdr:cNvPr id="259" name="n_2mainValue【橋りょう・トンネル】&#10;一人当たり有形固定資産（償却資産）額"/>
        <xdr:cNvSpPr txBox="1"/>
      </xdr:nvSpPr>
      <xdr:spPr>
        <a:xfrm>
          <a:off x="8450795" y="1096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161896</xdr:rowOff>
    </xdr:from>
    <xdr:ext cx="599010" cy="259045"/>
    <xdr:sp macro="" textlink="">
      <xdr:nvSpPr>
        <xdr:cNvPr id="260" name="n_3mainValue【橋りょう・トンネル】&#10;一人当たり有形固定資産（償却資産）額"/>
        <xdr:cNvSpPr txBox="1"/>
      </xdr:nvSpPr>
      <xdr:spPr>
        <a:xfrm>
          <a:off x="7561795" y="109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162603</xdr:rowOff>
    </xdr:from>
    <xdr:ext cx="599010" cy="259045"/>
    <xdr:sp macro="" textlink="">
      <xdr:nvSpPr>
        <xdr:cNvPr id="261" name="n_4mainValue【橋りょう・トンネル】&#10;一人当たり有形固定資産（償却資産）額"/>
        <xdr:cNvSpPr txBox="1"/>
      </xdr:nvSpPr>
      <xdr:spPr>
        <a:xfrm>
          <a:off x="6672795" y="1096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4" name="フローチャート: 判断 293"/>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5" name="フローチャート: 判断 294"/>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96" name="フローチャート: 判断 295"/>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302" name="楕円 301"/>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63516</xdr:rowOff>
    </xdr:from>
    <xdr:ext cx="405111" cy="259045"/>
    <xdr:sp macro="" textlink="">
      <xdr:nvSpPr>
        <xdr:cNvPr id="303" name="【公営住宅】&#10;有形固定資産減価償却率該当値テキスト"/>
        <xdr:cNvSpPr txBox="1"/>
      </xdr:nvSpPr>
      <xdr:spPr>
        <a:xfrm>
          <a:off x="4673600"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4" name="楕円 303"/>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91439</xdr:rowOff>
    </xdr:to>
    <xdr:cxnSp macro="">
      <xdr:nvCxnSpPr>
        <xdr:cNvPr id="305" name="直線コネクタ 304"/>
        <xdr:cNvCxnSpPr/>
      </xdr:nvCxnSpPr>
      <xdr:spPr>
        <a:xfrm>
          <a:off x="3797300" y="14116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6" name="楕円 305"/>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57150</xdr:rowOff>
    </xdr:to>
    <xdr:cxnSp macro="">
      <xdr:nvCxnSpPr>
        <xdr:cNvPr id="307" name="直線コネクタ 306"/>
        <xdr:cNvCxnSpPr/>
      </xdr:nvCxnSpPr>
      <xdr:spPr>
        <a:xfrm>
          <a:off x="2908300" y="14081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308" name="楕円 307"/>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22861</xdr:rowOff>
    </xdr:to>
    <xdr:cxnSp macro="">
      <xdr:nvCxnSpPr>
        <xdr:cNvPr id="309" name="直線コネクタ 308"/>
        <xdr:cNvCxnSpPr/>
      </xdr:nvCxnSpPr>
      <xdr:spPr>
        <a:xfrm>
          <a:off x="2019300" y="14047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76836</xdr:rowOff>
    </xdr:from>
    <xdr:to>
      <xdr:col>6</xdr:col>
      <xdr:colOff>38100</xdr:colOff>
      <xdr:row>82</xdr:row>
      <xdr:rowOff>6986</xdr:rowOff>
    </xdr:to>
    <xdr:sp macro="" textlink="">
      <xdr:nvSpPr>
        <xdr:cNvPr id="310" name="楕円 309"/>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81</xdr:row>
      <xdr:rowOff>160020</xdr:rowOff>
    </xdr:to>
    <xdr:cxnSp macro="">
      <xdr:nvCxnSpPr>
        <xdr:cNvPr id="311" name="直線コネクタ 310"/>
        <xdr:cNvCxnSpPr/>
      </xdr:nvCxnSpPr>
      <xdr:spPr>
        <a:xfrm>
          <a:off x="1130300" y="140150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3" name="n_2aveValue【公営住宅】&#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4" name="n_3ave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5" name="n_4aveValue【公営住宅】&#10;有形固定資産減価償却率"/>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6" name="n_1mainValue【公営住宅】&#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17" name="n_2mainValue【公営住宅】&#10;有形固定資産減価償却率"/>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18" name="n_3mainValue【公営住宅】&#10;有形固定資産減価償却率"/>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23513</xdr:rowOff>
    </xdr:from>
    <xdr:ext cx="405111" cy="259045"/>
    <xdr:sp macro="" textlink="">
      <xdr:nvSpPr>
        <xdr:cNvPr id="319" name="n_4mainValue【公営住宅】&#10;有形固定資産減価償却率"/>
        <xdr:cNvSpPr txBox="1"/>
      </xdr:nvSpPr>
      <xdr:spPr>
        <a:xfrm>
          <a:off x="927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49" name="フローチャート: 判断 348"/>
        <xdr:cNvSpPr/>
      </xdr:nvSpPr>
      <xdr:spPr>
        <a:xfrm>
          <a:off x="8699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124871</xdr:rowOff>
    </xdr:from>
    <xdr:to>
      <xdr:col>41</xdr:col>
      <xdr:colOff>101600</xdr:colOff>
      <xdr:row>86</xdr:row>
      <xdr:rowOff>55021</xdr:rowOff>
    </xdr:to>
    <xdr:sp macro="" textlink="">
      <xdr:nvSpPr>
        <xdr:cNvPr id="350" name="フローチャート: 判断 349"/>
        <xdr:cNvSpPr/>
      </xdr:nvSpPr>
      <xdr:spPr>
        <a:xfrm>
          <a:off x="7810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124003</xdr:rowOff>
    </xdr:from>
    <xdr:to>
      <xdr:col>36</xdr:col>
      <xdr:colOff>165100</xdr:colOff>
      <xdr:row>86</xdr:row>
      <xdr:rowOff>54153</xdr:rowOff>
    </xdr:to>
    <xdr:sp macro="" textlink="">
      <xdr:nvSpPr>
        <xdr:cNvPr id="351" name="フローチャート: 判断 350"/>
        <xdr:cNvSpPr/>
      </xdr:nvSpPr>
      <xdr:spPr>
        <a:xfrm>
          <a:off x="6921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130358</xdr:rowOff>
    </xdr:from>
    <xdr:to>
      <xdr:col>55</xdr:col>
      <xdr:colOff>50800</xdr:colOff>
      <xdr:row>86</xdr:row>
      <xdr:rowOff>60508</xdr:rowOff>
    </xdr:to>
    <xdr:sp macro="" textlink="">
      <xdr:nvSpPr>
        <xdr:cNvPr id="357" name="楕円 356"/>
        <xdr:cNvSpPr/>
      </xdr:nvSpPr>
      <xdr:spPr>
        <a:xfrm>
          <a:off x="10426700" y="147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130541</xdr:rowOff>
    </xdr:from>
    <xdr:to>
      <xdr:col>50</xdr:col>
      <xdr:colOff>165100</xdr:colOff>
      <xdr:row>86</xdr:row>
      <xdr:rowOff>60691</xdr:rowOff>
    </xdr:to>
    <xdr:sp macro="" textlink="">
      <xdr:nvSpPr>
        <xdr:cNvPr id="359" name="楕円 358"/>
        <xdr:cNvSpPr/>
      </xdr:nvSpPr>
      <xdr:spPr>
        <a:xfrm>
          <a:off x="9588500" y="14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9708</xdr:rowOff>
    </xdr:from>
    <xdr:to>
      <xdr:col>55</xdr:col>
      <xdr:colOff>0</xdr:colOff>
      <xdr:row>86</xdr:row>
      <xdr:rowOff>9891</xdr:rowOff>
    </xdr:to>
    <xdr:cxnSp macro="">
      <xdr:nvCxnSpPr>
        <xdr:cNvPr id="360" name="直線コネクタ 359"/>
        <xdr:cNvCxnSpPr/>
      </xdr:nvCxnSpPr>
      <xdr:spPr>
        <a:xfrm flipV="1">
          <a:off x="9639300" y="1475440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130632</xdr:rowOff>
    </xdr:from>
    <xdr:to>
      <xdr:col>46</xdr:col>
      <xdr:colOff>38100</xdr:colOff>
      <xdr:row>86</xdr:row>
      <xdr:rowOff>60782</xdr:rowOff>
    </xdr:to>
    <xdr:sp macro="" textlink="">
      <xdr:nvSpPr>
        <xdr:cNvPr id="361" name="楕円 360"/>
        <xdr:cNvSpPr/>
      </xdr:nvSpPr>
      <xdr:spPr>
        <a:xfrm>
          <a:off x="8699500" y="147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9891</xdr:rowOff>
    </xdr:from>
    <xdr:to>
      <xdr:col>50</xdr:col>
      <xdr:colOff>114300</xdr:colOff>
      <xdr:row>86</xdr:row>
      <xdr:rowOff>9982</xdr:rowOff>
    </xdr:to>
    <xdr:cxnSp macro="">
      <xdr:nvCxnSpPr>
        <xdr:cNvPr id="362" name="直線コネクタ 361"/>
        <xdr:cNvCxnSpPr/>
      </xdr:nvCxnSpPr>
      <xdr:spPr>
        <a:xfrm flipV="1">
          <a:off x="8750300" y="147545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130815</xdr:rowOff>
    </xdr:from>
    <xdr:to>
      <xdr:col>41</xdr:col>
      <xdr:colOff>101600</xdr:colOff>
      <xdr:row>86</xdr:row>
      <xdr:rowOff>60965</xdr:rowOff>
    </xdr:to>
    <xdr:sp macro="" textlink="">
      <xdr:nvSpPr>
        <xdr:cNvPr id="363" name="楕円 362"/>
        <xdr:cNvSpPr/>
      </xdr:nvSpPr>
      <xdr:spPr>
        <a:xfrm>
          <a:off x="7810500" y="147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9982</xdr:rowOff>
    </xdr:from>
    <xdr:to>
      <xdr:col>45</xdr:col>
      <xdr:colOff>177800</xdr:colOff>
      <xdr:row>86</xdr:row>
      <xdr:rowOff>10165</xdr:rowOff>
    </xdr:to>
    <xdr:cxnSp macro="">
      <xdr:nvCxnSpPr>
        <xdr:cNvPr id="364" name="直線コネクタ 363"/>
        <xdr:cNvCxnSpPr/>
      </xdr:nvCxnSpPr>
      <xdr:spPr>
        <a:xfrm flipV="1">
          <a:off x="7861300" y="1475468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130860</xdr:rowOff>
    </xdr:from>
    <xdr:to>
      <xdr:col>36</xdr:col>
      <xdr:colOff>165100</xdr:colOff>
      <xdr:row>86</xdr:row>
      <xdr:rowOff>61010</xdr:rowOff>
    </xdr:to>
    <xdr:sp macro="" textlink="">
      <xdr:nvSpPr>
        <xdr:cNvPr id="365" name="楕円 364"/>
        <xdr:cNvSpPr/>
      </xdr:nvSpPr>
      <xdr:spPr>
        <a:xfrm>
          <a:off x="6921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10165</xdr:rowOff>
    </xdr:from>
    <xdr:to>
      <xdr:col>41</xdr:col>
      <xdr:colOff>50800</xdr:colOff>
      <xdr:row>86</xdr:row>
      <xdr:rowOff>10210</xdr:rowOff>
    </xdr:to>
    <xdr:cxnSp macro="">
      <xdr:nvCxnSpPr>
        <xdr:cNvPr id="366" name="直線コネクタ 365"/>
        <xdr:cNvCxnSpPr/>
      </xdr:nvCxnSpPr>
      <xdr:spPr>
        <a:xfrm flipV="1">
          <a:off x="6972300" y="147548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71366</xdr:rowOff>
    </xdr:from>
    <xdr:ext cx="469744" cy="259045"/>
    <xdr:sp macro="" textlink="">
      <xdr:nvSpPr>
        <xdr:cNvPr id="368" name="n_2aveValue【公営住宅】&#10;一人当たり面積"/>
        <xdr:cNvSpPr txBox="1"/>
      </xdr:nvSpPr>
      <xdr:spPr>
        <a:xfrm>
          <a:off x="85154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71548</xdr:rowOff>
    </xdr:from>
    <xdr:ext cx="469744" cy="259045"/>
    <xdr:sp macro="" textlink="">
      <xdr:nvSpPr>
        <xdr:cNvPr id="369" name="n_3aveValue【公営住宅】&#10;一人当たり面積"/>
        <xdr:cNvSpPr txBox="1"/>
      </xdr:nvSpPr>
      <xdr:spPr>
        <a:xfrm>
          <a:off x="7626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70680</xdr:rowOff>
    </xdr:from>
    <xdr:ext cx="469744" cy="259045"/>
    <xdr:sp macro="" textlink="">
      <xdr:nvSpPr>
        <xdr:cNvPr id="370" name="n_4aveValue【公営住宅】&#10;一人当たり面積"/>
        <xdr:cNvSpPr txBox="1"/>
      </xdr:nvSpPr>
      <xdr:spPr>
        <a:xfrm>
          <a:off x="6737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51818</xdr:rowOff>
    </xdr:from>
    <xdr:ext cx="469744" cy="259045"/>
    <xdr:sp macro="" textlink="">
      <xdr:nvSpPr>
        <xdr:cNvPr id="371" name="n_1mainValue【公営住宅】&#10;一人当たり面積"/>
        <xdr:cNvSpPr txBox="1"/>
      </xdr:nvSpPr>
      <xdr:spPr>
        <a:xfrm>
          <a:off x="9391727" y="147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51909</xdr:rowOff>
    </xdr:from>
    <xdr:ext cx="469744" cy="259045"/>
    <xdr:sp macro="" textlink="">
      <xdr:nvSpPr>
        <xdr:cNvPr id="372" name="n_2mainValue【公営住宅】&#10;一人当たり面積"/>
        <xdr:cNvSpPr txBox="1"/>
      </xdr:nvSpPr>
      <xdr:spPr>
        <a:xfrm>
          <a:off x="8515427" y="1479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52092</xdr:rowOff>
    </xdr:from>
    <xdr:ext cx="469744" cy="259045"/>
    <xdr:sp macro="" textlink="">
      <xdr:nvSpPr>
        <xdr:cNvPr id="373" name="n_3mainValue【公営住宅】&#10;一人当たり面積"/>
        <xdr:cNvSpPr txBox="1"/>
      </xdr:nvSpPr>
      <xdr:spPr>
        <a:xfrm>
          <a:off x="7626427" y="1479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52137</xdr:rowOff>
    </xdr:from>
    <xdr:ext cx="469744" cy="259045"/>
    <xdr:sp macro="" textlink="">
      <xdr:nvSpPr>
        <xdr:cNvPr id="374" name="n_4mainValue【公営住宅】&#10;一人当たり面積"/>
        <xdr:cNvSpPr txBox="1"/>
      </xdr:nvSpPr>
      <xdr:spPr>
        <a:xfrm>
          <a:off x="6737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xdr:rowOff>
    </xdr:from>
    <xdr:to>
      <xdr:col>76</xdr:col>
      <xdr:colOff>165100</xdr:colOff>
      <xdr:row>37</xdr:row>
      <xdr:rowOff>105410</xdr:rowOff>
    </xdr:to>
    <xdr:sp macro="" textlink="">
      <xdr:nvSpPr>
        <xdr:cNvPr id="422" name="フローチャート: 判断 421"/>
        <xdr:cNvSpPr/>
      </xdr:nvSpPr>
      <xdr:spPr>
        <a:xfrm>
          <a:off x="14541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168910</xdr:rowOff>
    </xdr:from>
    <xdr:to>
      <xdr:col>72</xdr:col>
      <xdr:colOff>38100</xdr:colOff>
      <xdr:row>37</xdr:row>
      <xdr:rowOff>99060</xdr:rowOff>
    </xdr:to>
    <xdr:sp macro="" textlink="">
      <xdr:nvSpPr>
        <xdr:cNvPr id="423" name="フローチャート: 判断 422"/>
        <xdr:cNvSpPr/>
      </xdr:nvSpPr>
      <xdr:spPr>
        <a:xfrm>
          <a:off x="13652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168910</xdr:rowOff>
    </xdr:from>
    <xdr:to>
      <xdr:col>67</xdr:col>
      <xdr:colOff>101600</xdr:colOff>
      <xdr:row>37</xdr:row>
      <xdr:rowOff>99060</xdr:rowOff>
    </xdr:to>
    <xdr:sp macro="" textlink="">
      <xdr:nvSpPr>
        <xdr:cNvPr id="424" name="フローチャート: 判断 423"/>
        <xdr:cNvSpPr/>
      </xdr:nvSpPr>
      <xdr:spPr>
        <a:xfrm>
          <a:off x="12763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430" name="楕円 429"/>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68597</xdr:rowOff>
    </xdr:from>
    <xdr:ext cx="405111" cy="259045"/>
    <xdr:sp macro="" textlink="">
      <xdr:nvSpPr>
        <xdr:cNvPr id="431" name="【認定こども園・幼稚園・保育所】&#10;有形固定資産減価償却率該当値テキスト"/>
        <xdr:cNvSpPr txBox="1"/>
      </xdr:nvSpPr>
      <xdr:spPr>
        <a:xfrm>
          <a:off x="16357600"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166370</xdr:rowOff>
    </xdr:from>
    <xdr:to>
      <xdr:col>81</xdr:col>
      <xdr:colOff>101600</xdr:colOff>
      <xdr:row>36</xdr:row>
      <xdr:rowOff>96520</xdr:rowOff>
    </xdr:to>
    <xdr:sp macro="" textlink="">
      <xdr:nvSpPr>
        <xdr:cNvPr id="432" name="楕円 431"/>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45720</xdr:rowOff>
    </xdr:from>
    <xdr:to>
      <xdr:col>85</xdr:col>
      <xdr:colOff>127000</xdr:colOff>
      <xdr:row>36</xdr:row>
      <xdr:rowOff>96520</xdr:rowOff>
    </xdr:to>
    <xdr:cxnSp macro="">
      <xdr:nvCxnSpPr>
        <xdr:cNvPr id="433" name="直線コネクタ 432"/>
        <xdr:cNvCxnSpPr/>
      </xdr:nvCxnSpPr>
      <xdr:spPr>
        <a:xfrm>
          <a:off x="15481300" y="621792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115570</xdr:rowOff>
    </xdr:from>
    <xdr:to>
      <xdr:col>76</xdr:col>
      <xdr:colOff>165100</xdr:colOff>
      <xdr:row>36</xdr:row>
      <xdr:rowOff>45720</xdr:rowOff>
    </xdr:to>
    <xdr:sp macro="" textlink="">
      <xdr:nvSpPr>
        <xdr:cNvPr id="434" name="楕円 433"/>
        <xdr:cNvSpPr/>
      </xdr:nvSpPr>
      <xdr:spPr>
        <a:xfrm>
          <a:off x="14541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166370</xdr:rowOff>
    </xdr:from>
    <xdr:to>
      <xdr:col>81</xdr:col>
      <xdr:colOff>50800</xdr:colOff>
      <xdr:row>36</xdr:row>
      <xdr:rowOff>45720</xdr:rowOff>
    </xdr:to>
    <xdr:cxnSp macro="">
      <xdr:nvCxnSpPr>
        <xdr:cNvPr id="435" name="直線コネクタ 434"/>
        <xdr:cNvCxnSpPr/>
      </xdr:nvCxnSpPr>
      <xdr:spPr>
        <a:xfrm>
          <a:off x="14592300" y="616712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36" name="楕円 435"/>
        <xdr:cNvSpPr/>
      </xdr:nvSpPr>
      <xdr:spPr>
        <a:xfrm>
          <a:off x="1365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166370</xdr:rowOff>
    </xdr:to>
    <xdr:cxnSp macro="">
      <xdr:nvCxnSpPr>
        <xdr:cNvPr id="437" name="直線コネクタ 436"/>
        <xdr:cNvCxnSpPr/>
      </xdr:nvCxnSpPr>
      <xdr:spPr>
        <a:xfrm>
          <a:off x="13703300" y="611505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12700</xdr:rowOff>
    </xdr:from>
    <xdr:to>
      <xdr:col>67</xdr:col>
      <xdr:colOff>101600</xdr:colOff>
      <xdr:row>35</xdr:row>
      <xdr:rowOff>114300</xdr:rowOff>
    </xdr:to>
    <xdr:sp macro="" textlink="">
      <xdr:nvSpPr>
        <xdr:cNvPr id="438" name="楕円 437"/>
        <xdr:cNvSpPr/>
      </xdr:nvSpPr>
      <xdr:spPr>
        <a:xfrm>
          <a:off x="12763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63500</xdr:rowOff>
    </xdr:from>
    <xdr:to>
      <xdr:col>71</xdr:col>
      <xdr:colOff>177800</xdr:colOff>
      <xdr:row>35</xdr:row>
      <xdr:rowOff>114300</xdr:rowOff>
    </xdr:to>
    <xdr:cxnSp macro="">
      <xdr:nvCxnSpPr>
        <xdr:cNvPr id="439" name="直線コネクタ 438"/>
        <xdr:cNvCxnSpPr/>
      </xdr:nvCxnSpPr>
      <xdr:spPr>
        <a:xfrm>
          <a:off x="12814300" y="60642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96537</xdr:rowOff>
    </xdr:from>
    <xdr:ext cx="405111" cy="259045"/>
    <xdr:sp macro="" textlink="">
      <xdr:nvSpPr>
        <xdr:cNvPr id="441" name="n_2aveValue【認定こども園・幼稚園・保育所】&#10;有形固定資産減価償却率"/>
        <xdr:cNvSpPr txBox="1"/>
      </xdr:nvSpPr>
      <xdr:spPr>
        <a:xfrm>
          <a:off x="14389744" y="644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90187</xdr:rowOff>
    </xdr:from>
    <xdr:ext cx="405111" cy="259045"/>
    <xdr:sp macro="" textlink="">
      <xdr:nvSpPr>
        <xdr:cNvPr id="442" name="n_3aveValue【認定こども園・幼稚園・保育所】&#10;有形固定資産減価償却率"/>
        <xdr:cNvSpPr txBox="1"/>
      </xdr:nvSpPr>
      <xdr:spPr>
        <a:xfrm>
          <a:off x="13500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90187</xdr:rowOff>
    </xdr:from>
    <xdr:ext cx="405111" cy="259045"/>
    <xdr:sp macro="" textlink="">
      <xdr:nvSpPr>
        <xdr:cNvPr id="443" name="n_4aveValue【認定こども園・幼稚園・保育所】&#10;有形固定資産減価償却率"/>
        <xdr:cNvSpPr txBox="1"/>
      </xdr:nvSpPr>
      <xdr:spPr>
        <a:xfrm>
          <a:off x="12611744" y="643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113047</xdr:rowOff>
    </xdr:from>
    <xdr:ext cx="405111" cy="259045"/>
    <xdr:sp macro="" textlink="">
      <xdr:nvSpPr>
        <xdr:cNvPr id="444" name="n_1mainValue【認定こども園・幼稚園・保育所】&#10;有形固定資産減価償却率"/>
        <xdr:cNvSpPr txBox="1"/>
      </xdr:nvSpPr>
      <xdr:spPr>
        <a:xfrm>
          <a:off x="15266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62247</xdr:rowOff>
    </xdr:from>
    <xdr:ext cx="405111" cy="259045"/>
    <xdr:sp macro="" textlink="">
      <xdr:nvSpPr>
        <xdr:cNvPr id="445" name="n_2mainValue【認定こども園・幼稚園・保育所】&#10;有形固定資産減価償却率"/>
        <xdr:cNvSpPr txBox="1"/>
      </xdr:nvSpPr>
      <xdr:spPr>
        <a:xfrm>
          <a:off x="14389744"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46" name="n_3mainValue【認定こども園・幼稚園・保育所】&#10;有形固定資産減価償却率"/>
        <xdr:cNvSpPr txBox="1"/>
      </xdr:nvSpPr>
      <xdr:spPr>
        <a:xfrm>
          <a:off x="13500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130827</xdr:rowOff>
    </xdr:from>
    <xdr:ext cx="405111" cy="259045"/>
    <xdr:sp macro="" textlink="">
      <xdr:nvSpPr>
        <xdr:cNvPr id="447" name="n_4mainValue【認定こども園・幼稚園・保育所】&#10;有形固定資産減価償却率"/>
        <xdr:cNvSpPr txBox="1"/>
      </xdr:nvSpPr>
      <xdr:spPr>
        <a:xfrm>
          <a:off x="12611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98552</xdr:rowOff>
    </xdr:from>
    <xdr:to>
      <xdr:col>107</xdr:col>
      <xdr:colOff>101600</xdr:colOff>
      <xdr:row>40</xdr:row>
      <xdr:rowOff>28702</xdr:rowOff>
    </xdr:to>
    <xdr:sp macro="" textlink="">
      <xdr:nvSpPr>
        <xdr:cNvPr id="477" name="フローチャート: 判断 476"/>
        <xdr:cNvSpPr/>
      </xdr:nvSpPr>
      <xdr:spPr>
        <a:xfrm>
          <a:off x="203835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78" name="フローチャート: 判断 477"/>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79" name="フローチャート: 判断 478"/>
        <xdr:cNvSpPr/>
      </xdr:nvSpPr>
      <xdr:spPr>
        <a:xfrm>
          <a:off x="18605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85" name="楕円 484"/>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86" name="【認定こども園・幼稚園・保育所】&#10;一人当たり面積該当値テキスト"/>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119126</xdr:rowOff>
    </xdr:from>
    <xdr:to>
      <xdr:col>112</xdr:col>
      <xdr:colOff>38100</xdr:colOff>
      <xdr:row>39</xdr:row>
      <xdr:rowOff>49276</xdr:rowOff>
    </xdr:to>
    <xdr:sp macro="" textlink="">
      <xdr:nvSpPr>
        <xdr:cNvPr id="487" name="楕円 486"/>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38</xdr:row>
      <xdr:rowOff>169926</xdr:rowOff>
    </xdr:to>
    <xdr:cxnSp macro="">
      <xdr:nvCxnSpPr>
        <xdr:cNvPr id="488" name="直線コネクタ 487"/>
        <xdr:cNvCxnSpPr/>
      </xdr:nvCxnSpPr>
      <xdr:spPr>
        <a:xfrm flipV="1">
          <a:off x="21323300" y="66827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119126</xdr:rowOff>
    </xdr:from>
    <xdr:to>
      <xdr:col>107</xdr:col>
      <xdr:colOff>101600</xdr:colOff>
      <xdr:row>39</xdr:row>
      <xdr:rowOff>49276</xdr:rowOff>
    </xdr:to>
    <xdr:sp macro="" textlink="">
      <xdr:nvSpPr>
        <xdr:cNvPr id="489" name="楕円 488"/>
        <xdr:cNvSpPr/>
      </xdr:nvSpPr>
      <xdr:spPr>
        <a:xfrm>
          <a:off x="20383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169926</xdr:rowOff>
    </xdr:from>
    <xdr:to>
      <xdr:col>111</xdr:col>
      <xdr:colOff>177800</xdr:colOff>
      <xdr:row>38</xdr:row>
      <xdr:rowOff>169926</xdr:rowOff>
    </xdr:to>
    <xdr:cxnSp macro="">
      <xdr:nvCxnSpPr>
        <xdr:cNvPr id="490" name="直線コネクタ 489"/>
        <xdr:cNvCxnSpPr/>
      </xdr:nvCxnSpPr>
      <xdr:spPr>
        <a:xfrm>
          <a:off x="20434300" y="668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491" name="楕円 490"/>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169926</xdr:rowOff>
    </xdr:from>
    <xdr:to>
      <xdr:col>107</xdr:col>
      <xdr:colOff>50800</xdr:colOff>
      <xdr:row>39</xdr:row>
      <xdr:rowOff>3048</xdr:rowOff>
    </xdr:to>
    <xdr:cxnSp macro="">
      <xdr:nvCxnSpPr>
        <xdr:cNvPr id="492" name="直線コネクタ 491"/>
        <xdr:cNvCxnSpPr/>
      </xdr:nvCxnSpPr>
      <xdr:spPr>
        <a:xfrm flipV="1">
          <a:off x="19545300" y="668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93" name="楕円 492"/>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xdr:rowOff>
    </xdr:from>
    <xdr:to>
      <xdr:col>102</xdr:col>
      <xdr:colOff>114300</xdr:colOff>
      <xdr:row>39</xdr:row>
      <xdr:rowOff>5334</xdr:rowOff>
    </xdr:to>
    <xdr:cxnSp macro="">
      <xdr:nvCxnSpPr>
        <xdr:cNvPr id="494" name="直線コネクタ 493"/>
        <xdr:cNvCxnSpPr/>
      </xdr:nvCxnSpPr>
      <xdr:spPr>
        <a:xfrm flipV="1">
          <a:off x="18656300" y="6689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496" name="n_2aveValue【認定こども園・幼稚園・保育所】&#10;一人当たり面積"/>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97" name="n_3ave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498" name="n_4aveValue【認定こども園・幼稚園・保育所】&#10;一人当たり面積"/>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65803</xdr:rowOff>
    </xdr:from>
    <xdr:ext cx="469744" cy="259045"/>
    <xdr:sp macro="" textlink="">
      <xdr:nvSpPr>
        <xdr:cNvPr id="499" name="n_1mainValue【認定こども園・幼稚園・保育所】&#10;一人当たり面積"/>
        <xdr:cNvSpPr txBox="1"/>
      </xdr:nvSpPr>
      <xdr:spPr>
        <a:xfrm>
          <a:off x="210757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65803</xdr:rowOff>
    </xdr:from>
    <xdr:ext cx="469744" cy="259045"/>
    <xdr:sp macro="" textlink="">
      <xdr:nvSpPr>
        <xdr:cNvPr id="500" name="n_2mainValue【認定こども園・幼稚園・保育所】&#10;一人当たり面積"/>
        <xdr:cNvSpPr txBox="1"/>
      </xdr:nvSpPr>
      <xdr:spPr>
        <a:xfrm>
          <a:off x="20199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501" name="n_3mainValue【認定こども園・幼稚園・保育所】&#10;一人当たり面積"/>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02" name="n_4main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33" name="フローチャート: 判断 532"/>
        <xdr:cNvSpPr/>
      </xdr:nvSpPr>
      <xdr:spPr>
        <a:xfrm>
          <a:off x="14541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22352</xdr:rowOff>
    </xdr:from>
    <xdr:to>
      <xdr:col>72</xdr:col>
      <xdr:colOff>38100</xdr:colOff>
      <xdr:row>58</xdr:row>
      <xdr:rowOff>123952</xdr:rowOff>
    </xdr:to>
    <xdr:sp macro="" textlink="">
      <xdr:nvSpPr>
        <xdr:cNvPr id="534" name="フローチャート: 判断 533"/>
        <xdr:cNvSpPr/>
      </xdr:nvSpPr>
      <xdr:spPr>
        <a:xfrm>
          <a:off x="136525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xdr:rowOff>
    </xdr:from>
    <xdr:to>
      <xdr:col>67</xdr:col>
      <xdr:colOff>101600</xdr:colOff>
      <xdr:row>58</xdr:row>
      <xdr:rowOff>105664</xdr:rowOff>
    </xdr:to>
    <xdr:sp macro="" textlink="">
      <xdr:nvSpPr>
        <xdr:cNvPr id="535" name="フローチャート: 判断 534"/>
        <xdr:cNvSpPr/>
      </xdr:nvSpPr>
      <xdr:spPr>
        <a:xfrm>
          <a:off x="12763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113792</xdr:rowOff>
    </xdr:from>
    <xdr:to>
      <xdr:col>85</xdr:col>
      <xdr:colOff>177800</xdr:colOff>
      <xdr:row>60</xdr:row>
      <xdr:rowOff>43942</xdr:rowOff>
    </xdr:to>
    <xdr:sp macro="" textlink="">
      <xdr:nvSpPr>
        <xdr:cNvPr id="541" name="楕円 540"/>
        <xdr:cNvSpPr/>
      </xdr:nvSpPr>
      <xdr:spPr>
        <a:xfrm>
          <a:off x="16268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92219</xdr:rowOff>
    </xdr:from>
    <xdr:ext cx="405111" cy="259045"/>
    <xdr:sp macro="" textlink="">
      <xdr:nvSpPr>
        <xdr:cNvPr id="542" name="【学校施設】&#10;有形固定資産減価償却率該当値テキスト"/>
        <xdr:cNvSpPr txBox="1"/>
      </xdr:nvSpPr>
      <xdr:spPr>
        <a:xfrm>
          <a:off x="16357600"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58928</xdr:rowOff>
    </xdr:from>
    <xdr:to>
      <xdr:col>81</xdr:col>
      <xdr:colOff>101600</xdr:colOff>
      <xdr:row>59</xdr:row>
      <xdr:rowOff>160528</xdr:rowOff>
    </xdr:to>
    <xdr:sp macro="" textlink="">
      <xdr:nvSpPr>
        <xdr:cNvPr id="543" name="楕円 542"/>
        <xdr:cNvSpPr/>
      </xdr:nvSpPr>
      <xdr:spPr>
        <a:xfrm>
          <a:off x="15430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109728</xdr:rowOff>
    </xdr:from>
    <xdr:to>
      <xdr:col>85</xdr:col>
      <xdr:colOff>127000</xdr:colOff>
      <xdr:row>59</xdr:row>
      <xdr:rowOff>164592</xdr:rowOff>
    </xdr:to>
    <xdr:cxnSp macro="">
      <xdr:nvCxnSpPr>
        <xdr:cNvPr id="544" name="直線コネクタ 543"/>
        <xdr:cNvCxnSpPr/>
      </xdr:nvCxnSpPr>
      <xdr:spPr>
        <a:xfrm>
          <a:off x="15481300" y="1022527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545" name="楕円 544"/>
        <xdr:cNvSpPr/>
      </xdr:nvSpPr>
      <xdr:spPr>
        <a:xfrm>
          <a:off x="14541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109728</xdr:rowOff>
    </xdr:from>
    <xdr:to>
      <xdr:col>81</xdr:col>
      <xdr:colOff>50800</xdr:colOff>
      <xdr:row>59</xdr:row>
      <xdr:rowOff>130302</xdr:rowOff>
    </xdr:to>
    <xdr:cxnSp macro="">
      <xdr:nvCxnSpPr>
        <xdr:cNvPr id="546" name="直線コネクタ 545"/>
        <xdr:cNvCxnSpPr/>
      </xdr:nvCxnSpPr>
      <xdr:spPr>
        <a:xfrm flipV="1">
          <a:off x="14592300" y="102252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68072</xdr:rowOff>
    </xdr:from>
    <xdr:to>
      <xdr:col>72</xdr:col>
      <xdr:colOff>38100</xdr:colOff>
      <xdr:row>59</xdr:row>
      <xdr:rowOff>169672</xdr:rowOff>
    </xdr:to>
    <xdr:sp macro="" textlink="">
      <xdr:nvSpPr>
        <xdr:cNvPr id="547" name="楕円 546"/>
        <xdr:cNvSpPr/>
      </xdr:nvSpPr>
      <xdr:spPr>
        <a:xfrm>
          <a:off x="13652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118872</xdr:rowOff>
    </xdr:from>
    <xdr:to>
      <xdr:col>76</xdr:col>
      <xdr:colOff>114300</xdr:colOff>
      <xdr:row>59</xdr:row>
      <xdr:rowOff>130302</xdr:rowOff>
    </xdr:to>
    <xdr:cxnSp macro="">
      <xdr:nvCxnSpPr>
        <xdr:cNvPr id="548" name="直線コネクタ 547"/>
        <xdr:cNvCxnSpPr/>
      </xdr:nvCxnSpPr>
      <xdr:spPr>
        <a:xfrm>
          <a:off x="13703300" y="102344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549" name="楕円 548"/>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118872</xdr:rowOff>
    </xdr:to>
    <xdr:cxnSp macro="">
      <xdr:nvCxnSpPr>
        <xdr:cNvPr id="550" name="直線コネクタ 549"/>
        <xdr:cNvCxnSpPr/>
      </xdr:nvCxnSpPr>
      <xdr:spPr>
        <a:xfrm>
          <a:off x="12814300" y="101841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52" name="n_2aveValue【学校施設】&#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140479</xdr:rowOff>
    </xdr:from>
    <xdr:ext cx="405111" cy="259045"/>
    <xdr:sp macro="" textlink="">
      <xdr:nvSpPr>
        <xdr:cNvPr id="553" name="n_3aveValue【学校施設】&#10;有形固定資産減価償却率"/>
        <xdr:cNvSpPr txBox="1"/>
      </xdr:nvSpPr>
      <xdr:spPr>
        <a:xfrm>
          <a:off x="13500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554" name="n_4aveValue【学校施設】&#10;有形固定資産減価償却率"/>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151655</xdr:rowOff>
    </xdr:from>
    <xdr:ext cx="405111" cy="259045"/>
    <xdr:sp macro="" textlink="">
      <xdr:nvSpPr>
        <xdr:cNvPr id="555" name="n_1mainValue【学校施設】&#10;有形固定資産減価償却率"/>
        <xdr:cNvSpPr txBox="1"/>
      </xdr:nvSpPr>
      <xdr:spPr>
        <a:xfrm>
          <a:off x="152660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556" name="n_2mainValue【学校施設】&#10;有形固定資産減価償却率"/>
        <xdr:cNvSpPr txBox="1"/>
      </xdr:nvSpPr>
      <xdr:spPr>
        <a:xfrm>
          <a:off x="14389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160799</xdr:rowOff>
    </xdr:from>
    <xdr:ext cx="405111" cy="259045"/>
    <xdr:sp macro="" textlink="">
      <xdr:nvSpPr>
        <xdr:cNvPr id="557" name="n_3mainValue【学校施設】&#10;有形固定資産減価償却率"/>
        <xdr:cNvSpPr txBox="1"/>
      </xdr:nvSpPr>
      <xdr:spPr>
        <a:xfrm>
          <a:off x="135007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110507</xdr:rowOff>
    </xdr:from>
    <xdr:ext cx="405111" cy="259045"/>
    <xdr:sp macro="" textlink="">
      <xdr:nvSpPr>
        <xdr:cNvPr id="558" name="n_4mainValue【学校施設】&#10;有形固定資産減価償却率"/>
        <xdr:cNvSpPr txBox="1"/>
      </xdr:nvSpPr>
      <xdr:spPr>
        <a:xfrm>
          <a:off x="12611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92" name="フローチャート: 判断 591"/>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132243</xdr:rowOff>
    </xdr:from>
    <xdr:to>
      <xdr:col>102</xdr:col>
      <xdr:colOff>165100</xdr:colOff>
      <xdr:row>63</xdr:row>
      <xdr:rowOff>62393</xdr:rowOff>
    </xdr:to>
    <xdr:sp macro="" textlink="">
      <xdr:nvSpPr>
        <xdr:cNvPr id="593" name="フローチャート: 判断 592"/>
        <xdr:cNvSpPr/>
      </xdr:nvSpPr>
      <xdr:spPr>
        <a:xfrm>
          <a:off x="19494500" y="1076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140244</xdr:rowOff>
    </xdr:from>
    <xdr:to>
      <xdr:col>98</xdr:col>
      <xdr:colOff>38100</xdr:colOff>
      <xdr:row>63</xdr:row>
      <xdr:rowOff>70394</xdr:rowOff>
    </xdr:to>
    <xdr:sp macro="" textlink="">
      <xdr:nvSpPr>
        <xdr:cNvPr id="594" name="フローチャート: 判断 593"/>
        <xdr:cNvSpPr/>
      </xdr:nvSpPr>
      <xdr:spPr>
        <a:xfrm>
          <a:off x="18605500" y="1077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110689</xdr:rowOff>
    </xdr:from>
    <xdr:to>
      <xdr:col>116</xdr:col>
      <xdr:colOff>114300</xdr:colOff>
      <xdr:row>63</xdr:row>
      <xdr:rowOff>40839</xdr:rowOff>
    </xdr:to>
    <xdr:sp macro="" textlink="">
      <xdr:nvSpPr>
        <xdr:cNvPr id="600" name="楕円 599"/>
        <xdr:cNvSpPr/>
      </xdr:nvSpPr>
      <xdr:spPr>
        <a:xfrm>
          <a:off x="22110700" y="107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89116</xdr:rowOff>
    </xdr:from>
    <xdr:ext cx="469744" cy="259045"/>
    <xdr:sp macro="" textlink="">
      <xdr:nvSpPr>
        <xdr:cNvPr id="601" name="【学校施設】&#10;一人当たり面積該当値テキスト"/>
        <xdr:cNvSpPr txBox="1"/>
      </xdr:nvSpPr>
      <xdr:spPr>
        <a:xfrm>
          <a:off x="22199600" y="107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112323</xdr:rowOff>
    </xdr:from>
    <xdr:to>
      <xdr:col>112</xdr:col>
      <xdr:colOff>38100</xdr:colOff>
      <xdr:row>63</xdr:row>
      <xdr:rowOff>42473</xdr:rowOff>
    </xdr:to>
    <xdr:sp macro="" textlink="">
      <xdr:nvSpPr>
        <xdr:cNvPr id="602" name="楕円 601"/>
        <xdr:cNvSpPr/>
      </xdr:nvSpPr>
      <xdr:spPr>
        <a:xfrm>
          <a:off x="21272500" y="107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161489</xdr:rowOff>
    </xdr:from>
    <xdr:to>
      <xdr:col>116</xdr:col>
      <xdr:colOff>63500</xdr:colOff>
      <xdr:row>62</xdr:row>
      <xdr:rowOff>163123</xdr:rowOff>
    </xdr:to>
    <xdr:cxnSp macro="">
      <xdr:nvCxnSpPr>
        <xdr:cNvPr id="603" name="直線コネクタ 602"/>
        <xdr:cNvCxnSpPr/>
      </xdr:nvCxnSpPr>
      <xdr:spPr>
        <a:xfrm flipV="1">
          <a:off x="21323300" y="107913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113465</xdr:rowOff>
    </xdr:from>
    <xdr:to>
      <xdr:col>107</xdr:col>
      <xdr:colOff>101600</xdr:colOff>
      <xdr:row>63</xdr:row>
      <xdr:rowOff>43615</xdr:rowOff>
    </xdr:to>
    <xdr:sp macro="" textlink="">
      <xdr:nvSpPr>
        <xdr:cNvPr id="604" name="楕円 603"/>
        <xdr:cNvSpPr/>
      </xdr:nvSpPr>
      <xdr:spPr>
        <a:xfrm>
          <a:off x="20383500" y="107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163123</xdr:rowOff>
    </xdr:from>
    <xdr:to>
      <xdr:col>111</xdr:col>
      <xdr:colOff>177800</xdr:colOff>
      <xdr:row>62</xdr:row>
      <xdr:rowOff>164265</xdr:rowOff>
    </xdr:to>
    <xdr:cxnSp macro="">
      <xdr:nvCxnSpPr>
        <xdr:cNvPr id="605" name="直線コネクタ 604"/>
        <xdr:cNvCxnSpPr/>
      </xdr:nvCxnSpPr>
      <xdr:spPr>
        <a:xfrm flipV="1">
          <a:off x="20434300" y="1079302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115588</xdr:rowOff>
    </xdr:from>
    <xdr:to>
      <xdr:col>102</xdr:col>
      <xdr:colOff>165100</xdr:colOff>
      <xdr:row>63</xdr:row>
      <xdr:rowOff>45738</xdr:rowOff>
    </xdr:to>
    <xdr:sp macro="" textlink="">
      <xdr:nvSpPr>
        <xdr:cNvPr id="606" name="楕円 605"/>
        <xdr:cNvSpPr/>
      </xdr:nvSpPr>
      <xdr:spPr>
        <a:xfrm>
          <a:off x="19494500" y="10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164265</xdr:rowOff>
    </xdr:from>
    <xdr:to>
      <xdr:col>107</xdr:col>
      <xdr:colOff>50800</xdr:colOff>
      <xdr:row>62</xdr:row>
      <xdr:rowOff>166388</xdr:rowOff>
    </xdr:to>
    <xdr:cxnSp macro="">
      <xdr:nvCxnSpPr>
        <xdr:cNvPr id="607" name="直線コネクタ 606"/>
        <xdr:cNvCxnSpPr/>
      </xdr:nvCxnSpPr>
      <xdr:spPr>
        <a:xfrm flipV="1">
          <a:off x="19545300" y="1079416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117221</xdr:rowOff>
    </xdr:from>
    <xdr:to>
      <xdr:col>98</xdr:col>
      <xdr:colOff>38100</xdr:colOff>
      <xdr:row>63</xdr:row>
      <xdr:rowOff>47371</xdr:rowOff>
    </xdr:to>
    <xdr:sp macro="" textlink="">
      <xdr:nvSpPr>
        <xdr:cNvPr id="608" name="楕円 607"/>
        <xdr:cNvSpPr/>
      </xdr:nvSpPr>
      <xdr:spPr>
        <a:xfrm>
          <a:off x="18605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166388</xdr:rowOff>
    </xdr:from>
    <xdr:to>
      <xdr:col>102</xdr:col>
      <xdr:colOff>114300</xdr:colOff>
      <xdr:row>62</xdr:row>
      <xdr:rowOff>168021</xdr:rowOff>
    </xdr:to>
    <xdr:cxnSp macro="">
      <xdr:nvCxnSpPr>
        <xdr:cNvPr id="609" name="直線コネクタ 608"/>
        <xdr:cNvCxnSpPr/>
      </xdr:nvCxnSpPr>
      <xdr:spPr>
        <a:xfrm flipV="1">
          <a:off x="18656300" y="107962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11" name="n_2aveValue【学校施設】&#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53520</xdr:rowOff>
    </xdr:from>
    <xdr:ext cx="469744" cy="259045"/>
    <xdr:sp macro="" textlink="">
      <xdr:nvSpPr>
        <xdr:cNvPr id="612" name="n_3aveValue【学校施設】&#10;一人当たり面積"/>
        <xdr:cNvSpPr txBox="1"/>
      </xdr:nvSpPr>
      <xdr:spPr>
        <a:xfrm>
          <a:off x="19310427" y="108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61521</xdr:rowOff>
    </xdr:from>
    <xdr:ext cx="469744" cy="259045"/>
    <xdr:sp macro="" textlink="">
      <xdr:nvSpPr>
        <xdr:cNvPr id="613" name="n_4aveValue【学校施設】&#10;一人当たり面積"/>
        <xdr:cNvSpPr txBox="1"/>
      </xdr:nvSpPr>
      <xdr:spPr>
        <a:xfrm>
          <a:off x="184214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33600</xdr:rowOff>
    </xdr:from>
    <xdr:ext cx="469744" cy="259045"/>
    <xdr:sp macro="" textlink="">
      <xdr:nvSpPr>
        <xdr:cNvPr id="614" name="n_1mainValue【学校施設】&#10;一人当たり面積"/>
        <xdr:cNvSpPr txBox="1"/>
      </xdr:nvSpPr>
      <xdr:spPr>
        <a:xfrm>
          <a:off x="21075727" y="1083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60142</xdr:rowOff>
    </xdr:from>
    <xdr:ext cx="469744" cy="259045"/>
    <xdr:sp macro="" textlink="">
      <xdr:nvSpPr>
        <xdr:cNvPr id="615" name="n_2mainValue【学校施設】&#10;一人当たり面積"/>
        <xdr:cNvSpPr txBox="1"/>
      </xdr:nvSpPr>
      <xdr:spPr>
        <a:xfrm>
          <a:off x="20199427" y="1051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62265</xdr:rowOff>
    </xdr:from>
    <xdr:ext cx="469744" cy="259045"/>
    <xdr:sp macro="" textlink="">
      <xdr:nvSpPr>
        <xdr:cNvPr id="616" name="n_3mainValue【学校施設】&#10;一人当たり面積"/>
        <xdr:cNvSpPr txBox="1"/>
      </xdr:nvSpPr>
      <xdr:spPr>
        <a:xfrm>
          <a:off x="19310427" y="105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63898</xdr:rowOff>
    </xdr:from>
    <xdr:ext cx="469744" cy="259045"/>
    <xdr:sp macro="" textlink="">
      <xdr:nvSpPr>
        <xdr:cNvPr id="617" name="n_4mainValue【学校施設】&#10;一人当たり面積"/>
        <xdr:cNvSpPr txBox="1"/>
      </xdr:nvSpPr>
      <xdr:spPr>
        <a:xfrm>
          <a:off x="18421427" y="105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51" name="フローチャート: 判断 650"/>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52" name="フローチャート: 判断 651"/>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53" name="フローチャート: 判断 652"/>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21589</xdr:rowOff>
    </xdr:from>
    <xdr:to>
      <xdr:col>85</xdr:col>
      <xdr:colOff>177800</xdr:colOff>
      <xdr:row>86</xdr:row>
      <xdr:rowOff>123189</xdr:rowOff>
    </xdr:to>
    <xdr:sp macro="" textlink="">
      <xdr:nvSpPr>
        <xdr:cNvPr id="659" name="楕円 658"/>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107966</xdr:rowOff>
    </xdr:from>
    <xdr:ext cx="405111" cy="259045"/>
    <xdr:sp macro="" textlink="">
      <xdr:nvSpPr>
        <xdr:cNvPr id="660" name="【児童館】&#10;有形固定資産減価償却率該当値テキスト"/>
        <xdr:cNvSpPr txBox="1"/>
      </xdr:nvSpPr>
      <xdr:spPr>
        <a:xfrm>
          <a:off x="16357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61" name="楕円 660"/>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72389</xdr:rowOff>
    </xdr:to>
    <xdr:cxnSp macro="">
      <xdr:nvCxnSpPr>
        <xdr:cNvPr id="662" name="直線コネクタ 661"/>
        <xdr:cNvCxnSpPr/>
      </xdr:nvCxnSpPr>
      <xdr:spPr>
        <a:xfrm>
          <a:off x="15481300" y="14782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663" name="楕円 662"/>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38100</xdr:rowOff>
    </xdr:to>
    <xdr:cxnSp macro="">
      <xdr:nvCxnSpPr>
        <xdr:cNvPr id="664" name="直線コネクタ 663"/>
        <xdr:cNvCxnSpPr/>
      </xdr:nvCxnSpPr>
      <xdr:spPr>
        <a:xfrm>
          <a:off x="14592300" y="14748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88537</xdr:rowOff>
    </xdr:from>
    <xdr:to>
      <xdr:col>72</xdr:col>
      <xdr:colOff>38100</xdr:colOff>
      <xdr:row>86</xdr:row>
      <xdr:rowOff>18687</xdr:rowOff>
    </xdr:to>
    <xdr:sp macro="" textlink="">
      <xdr:nvSpPr>
        <xdr:cNvPr id="665" name="楕円 664"/>
        <xdr:cNvSpPr/>
      </xdr:nvSpPr>
      <xdr:spPr>
        <a:xfrm>
          <a:off x="13652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139337</xdr:rowOff>
    </xdr:from>
    <xdr:to>
      <xdr:col>76</xdr:col>
      <xdr:colOff>114300</xdr:colOff>
      <xdr:row>86</xdr:row>
      <xdr:rowOff>3811</xdr:rowOff>
    </xdr:to>
    <xdr:cxnSp macro="">
      <xdr:nvCxnSpPr>
        <xdr:cNvPr id="666" name="直線コネクタ 665"/>
        <xdr:cNvCxnSpPr/>
      </xdr:nvCxnSpPr>
      <xdr:spPr>
        <a:xfrm>
          <a:off x="13703300" y="1471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54248</xdr:rowOff>
    </xdr:from>
    <xdr:to>
      <xdr:col>67</xdr:col>
      <xdr:colOff>101600</xdr:colOff>
      <xdr:row>85</xdr:row>
      <xdr:rowOff>155848</xdr:rowOff>
    </xdr:to>
    <xdr:sp macro="" textlink="">
      <xdr:nvSpPr>
        <xdr:cNvPr id="667" name="楕円 666"/>
        <xdr:cNvSpPr/>
      </xdr:nvSpPr>
      <xdr:spPr>
        <a:xfrm>
          <a:off x="12763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105048</xdr:rowOff>
    </xdr:from>
    <xdr:to>
      <xdr:col>71</xdr:col>
      <xdr:colOff>177800</xdr:colOff>
      <xdr:row>85</xdr:row>
      <xdr:rowOff>139337</xdr:rowOff>
    </xdr:to>
    <xdr:cxnSp macro="">
      <xdr:nvCxnSpPr>
        <xdr:cNvPr id="668" name="直線コネクタ 667"/>
        <xdr:cNvCxnSpPr/>
      </xdr:nvCxnSpPr>
      <xdr:spPr>
        <a:xfrm>
          <a:off x="12814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0"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71" name="n_3aveValue【児童館】&#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72" name="n_4aveValue【児童館】&#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673" name="n_1mainValue【児童館】&#10;有形固定資産減価償却率"/>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674" name="n_2mainValue【児童館】&#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9814</xdr:rowOff>
    </xdr:from>
    <xdr:ext cx="405111" cy="259045"/>
    <xdr:sp macro="" textlink="">
      <xdr:nvSpPr>
        <xdr:cNvPr id="675" name="n_3mainValue【児童館】&#10;有形固定資産減価償却率"/>
        <xdr:cNvSpPr txBox="1"/>
      </xdr:nvSpPr>
      <xdr:spPr>
        <a:xfrm>
          <a:off x="13500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146975</xdr:rowOff>
    </xdr:from>
    <xdr:ext cx="405111" cy="259045"/>
    <xdr:sp macro="" textlink="">
      <xdr:nvSpPr>
        <xdr:cNvPr id="676" name="n_4mainValue【児童館】&#10;有形固定資産減価償却率"/>
        <xdr:cNvSpPr txBox="1"/>
      </xdr:nvSpPr>
      <xdr:spPr>
        <a:xfrm>
          <a:off x="12611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166914</xdr:rowOff>
    </xdr:from>
    <xdr:to>
      <xdr:col>107</xdr:col>
      <xdr:colOff>101600</xdr:colOff>
      <xdr:row>85</xdr:row>
      <xdr:rowOff>97064</xdr:rowOff>
    </xdr:to>
    <xdr:sp macro="" textlink="">
      <xdr:nvSpPr>
        <xdr:cNvPr id="710" name="フローチャート: 判断 709"/>
        <xdr:cNvSpPr/>
      </xdr:nvSpPr>
      <xdr:spPr>
        <a:xfrm>
          <a:off x="20383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11" name="フローチャート: 判断 710"/>
        <xdr:cNvSpPr/>
      </xdr:nvSpPr>
      <xdr:spPr>
        <a:xfrm>
          <a:off x="19494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12" name="フローチャート: 判断 711"/>
        <xdr:cNvSpPr/>
      </xdr:nvSpPr>
      <xdr:spPr>
        <a:xfrm>
          <a:off x="18605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18" name="楕円 717"/>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19"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0" name="楕円 719"/>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1" name="直線コネクタ 720"/>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2" name="楕円 721"/>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3" name="直線コネクタ 722"/>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4" name="楕円 723"/>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5" name="直線コネクタ 724"/>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6" name="楕円 725"/>
        <xdr:cNvSpPr/>
      </xdr:nvSpPr>
      <xdr:spPr>
        <a:xfrm>
          <a:off x="18605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27" name="直線コネクタ 726"/>
        <xdr:cNvCxnSpPr/>
      </xdr:nvCxnSpPr>
      <xdr:spPr>
        <a:xfrm>
          <a:off x="18656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29" name="n_2ave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0" name="n_3aveValue【児童館】&#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1" name="n_4aveValue【児童館】&#10;一人当たり面積"/>
        <xdr:cNvSpPr txBox="1"/>
      </xdr:nvSpPr>
      <xdr:spPr>
        <a:xfrm>
          <a:off x="18421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2"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113591</xdr:rowOff>
    </xdr:from>
    <xdr:ext cx="469744" cy="259045"/>
    <xdr:sp macro="" textlink="">
      <xdr:nvSpPr>
        <xdr:cNvPr id="733" name="n_2mainValue【児童館】&#10;一人当たり面積"/>
        <xdr:cNvSpPr txBox="1"/>
      </xdr:nvSpPr>
      <xdr:spPr>
        <a:xfrm>
          <a:off x="20199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113591</xdr:rowOff>
    </xdr:from>
    <xdr:ext cx="469744" cy="259045"/>
    <xdr:sp macro="" textlink="">
      <xdr:nvSpPr>
        <xdr:cNvPr id="734" name="n_3mainValue【児童館】&#10;一人当たり面積"/>
        <xdr:cNvSpPr txBox="1"/>
      </xdr:nvSpPr>
      <xdr:spPr>
        <a:xfrm>
          <a:off x="19310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113591</xdr:rowOff>
    </xdr:from>
    <xdr:ext cx="469744" cy="259045"/>
    <xdr:sp macro="" textlink="">
      <xdr:nvSpPr>
        <xdr:cNvPr id="735" name="n_4mainValue【児童館】&#10;一人当たり面積"/>
        <xdr:cNvSpPr txBox="1"/>
      </xdr:nvSpPr>
      <xdr:spPr>
        <a:xfrm>
          <a:off x="18421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8" name="フローチャート: 判断 76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69" name="フローチャート: 判断 768"/>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0" name="フローチャート: 判断 769"/>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76" name="楕円 775"/>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118763</xdr:rowOff>
    </xdr:from>
    <xdr:ext cx="405111" cy="259045"/>
    <xdr:sp macro="" textlink="">
      <xdr:nvSpPr>
        <xdr:cNvPr id="777" name="【公民館】&#10;有形固定資産減価償却率該当値テキスト"/>
        <xdr:cNvSpPr txBox="1"/>
      </xdr:nvSpPr>
      <xdr:spPr>
        <a:xfrm>
          <a:off x="16357600"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78" name="楕円 777"/>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146686</xdr:rowOff>
    </xdr:to>
    <xdr:cxnSp macro="">
      <xdr:nvCxnSpPr>
        <xdr:cNvPr id="779" name="直線コネクタ 778"/>
        <xdr:cNvCxnSpPr/>
      </xdr:nvCxnSpPr>
      <xdr:spPr>
        <a:xfrm>
          <a:off x="15481300" y="179412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780" name="楕円 779"/>
        <xdr:cNvSpPr/>
      </xdr:nvSpPr>
      <xdr:spPr>
        <a:xfrm>
          <a:off x="14541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62864</xdr:rowOff>
    </xdr:from>
    <xdr:to>
      <xdr:col>81</xdr:col>
      <xdr:colOff>50800</xdr:colOff>
      <xdr:row>104</xdr:row>
      <xdr:rowOff>110489</xdr:rowOff>
    </xdr:to>
    <xdr:cxnSp macro="">
      <xdr:nvCxnSpPr>
        <xdr:cNvPr id="781" name="直線コネクタ 780"/>
        <xdr:cNvCxnSpPr/>
      </xdr:nvCxnSpPr>
      <xdr:spPr>
        <a:xfrm>
          <a:off x="14592300" y="178936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82" name="楕円 781"/>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62864</xdr:rowOff>
    </xdr:to>
    <xdr:cxnSp macro="">
      <xdr:nvCxnSpPr>
        <xdr:cNvPr id="783" name="直線コネクタ 782"/>
        <xdr:cNvCxnSpPr/>
      </xdr:nvCxnSpPr>
      <xdr:spPr>
        <a:xfrm>
          <a:off x="13703300" y="178460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784" name="楕円 783"/>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104</xdr:row>
      <xdr:rowOff>15239</xdr:rowOff>
    </xdr:to>
    <xdr:cxnSp macro="">
      <xdr:nvCxnSpPr>
        <xdr:cNvPr id="785" name="直線コネクタ 784"/>
        <xdr:cNvCxnSpPr/>
      </xdr:nvCxnSpPr>
      <xdr:spPr>
        <a:xfrm>
          <a:off x="12814300" y="177965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7"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88"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89"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790" name="n_1main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104791</xdr:rowOff>
    </xdr:from>
    <xdr:ext cx="405111" cy="259045"/>
    <xdr:sp macro="" textlink="">
      <xdr:nvSpPr>
        <xdr:cNvPr id="791" name="n_2mainValue【公民館】&#10;有形固定資産減価償却率"/>
        <xdr:cNvSpPr txBox="1"/>
      </xdr:nvSpPr>
      <xdr:spPr>
        <a:xfrm>
          <a:off x="14389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2" name="n_3main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793" name="n_4mainValue【公民館】&#10;有形固定資産減価償却率"/>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1451</xdr:rowOff>
    </xdr:from>
    <xdr:to>
      <xdr:col>107</xdr:col>
      <xdr:colOff>101600</xdr:colOff>
      <xdr:row>108</xdr:row>
      <xdr:rowOff>103051</xdr:rowOff>
    </xdr:to>
    <xdr:sp macro="" textlink="">
      <xdr:nvSpPr>
        <xdr:cNvPr id="827" name="フローチャート: 判断 826"/>
        <xdr:cNvSpPr/>
      </xdr:nvSpPr>
      <xdr:spPr>
        <a:xfrm>
          <a:off x="20383500" y="1851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828" name="フローチャート: 判断 827"/>
        <xdr:cNvSpPr/>
      </xdr:nvSpPr>
      <xdr:spPr>
        <a:xfrm>
          <a:off x="19494500" y="1851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829" name="フローチャート: 判断 828"/>
        <xdr:cNvSpPr/>
      </xdr:nvSpPr>
      <xdr:spPr>
        <a:xfrm>
          <a:off x="18605500" y="1851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139156</xdr:rowOff>
    </xdr:from>
    <xdr:to>
      <xdr:col>116</xdr:col>
      <xdr:colOff>114300</xdr:colOff>
      <xdr:row>108</xdr:row>
      <xdr:rowOff>69306</xdr:rowOff>
    </xdr:to>
    <xdr:sp macro="" textlink="">
      <xdr:nvSpPr>
        <xdr:cNvPr id="835" name="楕円 834"/>
        <xdr:cNvSpPr/>
      </xdr:nvSpPr>
      <xdr:spPr>
        <a:xfrm>
          <a:off x="221107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117583</xdr:rowOff>
    </xdr:from>
    <xdr:ext cx="469744" cy="259045"/>
    <xdr:sp macro="" textlink="">
      <xdr:nvSpPr>
        <xdr:cNvPr id="836" name="【公民館】&#10;一人当たり面積該当値テキスト"/>
        <xdr:cNvSpPr txBox="1"/>
      </xdr:nvSpPr>
      <xdr:spPr>
        <a:xfrm>
          <a:off x="22199600"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140244</xdr:rowOff>
    </xdr:from>
    <xdr:to>
      <xdr:col>112</xdr:col>
      <xdr:colOff>38100</xdr:colOff>
      <xdr:row>108</xdr:row>
      <xdr:rowOff>70394</xdr:rowOff>
    </xdr:to>
    <xdr:sp macro="" textlink="">
      <xdr:nvSpPr>
        <xdr:cNvPr id="837" name="楕円 836"/>
        <xdr:cNvSpPr/>
      </xdr:nvSpPr>
      <xdr:spPr>
        <a:xfrm>
          <a:off x="21272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18506</xdr:rowOff>
    </xdr:from>
    <xdr:to>
      <xdr:col>116</xdr:col>
      <xdr:colOff>63500</xdr:colOff>
      <xdr:row>108</xdr:row>
      <xdr:rowOff>19594</xdr:rowOff>
    </xdr:to>
    <xdr:cxnSp macro="">
      <xdr:nvCxnSpPr>
        <xdr:cNvPr id="838" name="直線コネクタ 837"/>
        <xdr:cNvCxnSpPr/>
      </xdr:nvCxnSpPr>
      <xdr:spPr>
        <a:xfrm flipV="1">
          <a:off x="21323300" y="185351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39" name="楕円 838"/>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19594</xdr:rowOff>
    </xdr:from>
    <xdr:to>
      <xdr:col>111</xdr:col>
      <xdr:colOff>177800</xdr:colOff>
      <xdr:row>108</xdr:row>
      <xdr:rowOff>20682</xdr:rowOff>
    </xdr:to>
    <xdr:cxnSp macro="">
      <xdr:nvCxnSpPr>
        <xdr:cNvPr id="840" name="直線コネクタ 839"/>
        <xdr:cNvCxnSpPr/>
      </xdr:nvCxnSpPr>
      <xdr:spPr>
        <a:xfrm flipV="1">
          <a:off x="20434300" y="185361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142421</xdr:rowOff>
    </xdr:from>
    <xdr:to>
      <xdr:col>102</xdr:col>
      <xdr:colOff>165100</xdr:colOff>
      <xdr:row>108</xdr:row>
      <xdr:rowOff>72571</xdr:rowOff>
    </xdr:to>
    <xdr:sp macro="" textlink="">
      <xdr:nvSpPr>
        <xdr:cNvPr id="841" name="楕円 840"/>
        <xdr:cNvSpPr/>
      </xdr:nvSpPr>
      <xdr:spPr>
        <a:xfrm>
          <a:off x="194945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21771</xdr:rowOff>
    </xdr:to>
    <xdr:cxnSp macro="">
      <xdr:nvCxnSpPr>
        <xdr:cNvPr id="842" name="直線コネクタ 841"/>
        <xdr:cNvCxnSpPr/>
      </xdr:nvCxnSpPr>
      <xdr:spPr>
        <a:xfrm flipV="1">
          <a:off x="19545300" y="185372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43" name="楕円 842"/>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21771</xdr:rowOff>
    </xdr:from>
    <xdr:to>
      <xdr:col>102</xdr:col>
      <xdr:colOff>114300</xdr:colOff>
      <xdr:row>108</xdr:row>
      <xdr:rowOff>22861</xdr:rowOff>
    </xdr:to>
    <xdr:cxnSp macro="">
      <xdr:nvCxnSpPr>
        <xdr:cNvPr id="844" name="直線コネクタ 843"/>
        <xdr:cNvCxnSpPr/>
      </xdr:nvCxnSpPr>
      <xdr:spPr>
        <a:xfrm flipV="1">
          <a:off x="18656300" y="18538371"/>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94178</xdr:rowOff>
    </xdr:from>
    <xdr:ext cx="469744" cy="259045"/>
    <xdr:sp macro="" textlink="">
      <xdr:nvSpPr>
        <xdr:cNvPr id="846" name="n_2aveValue【公民館】&#10;一人当たり面積"/>
        <xdr:cNvSpPr txBox="1"/>
      </xdr:nvSpPr>
      <xdr:spPr>
        <a:xfrm>
          <a:off x="20199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847" name="n_3aveValue【公民館】&#10;一人当たり面積"/>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89825</xdr:rowOff>
    </xdr:from>
    <xdr:ext cx="469744" cy="259045"/>
    <xdr:sp macro="" textlink="">
      <xdr:nvSpPr>
        <xdr:cNvPr id="848" name="n_4aveValue【公民館】&#10;一人当たり面積"/>
        <xdr:cNvSpPr txBox="1"/>
      </xdr:nvSpPr>
      <xdr:spPr>
        <a:xfrm>
          <a:off x="18421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61521</xdr:rowOff>
    </xdr:from>
    <xdr:ext cx="469744" cy="259045"/>
    <xdr:sp macro="" textlink="">
      <xdr:nvSpPr>
        <xdr:cNvPr id="849" name="n_1mainValue【公民館】&#10;一人当たり面積"/>
        <xdr:cNvSpPr txBox="1"/>
      </xdr:nvSpPr>
      <xdr:spPr>
        <a:xfrm>
          <a:off x="210757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88009</xdr:rowOff>
    </xdr:from>
    <xdr:ext cx="469744" cy="259045"/>
    <xdr:sp macro="" textlink="">
      <xdr:nvSpPr>
        <xdr:cNvPr id="850" name="n_2mainValue【公民館】&#10;一人当たり面積"/>
        <xdr:cNvSpPr txBox="1"/>
      </xdr:nvSpPr>
      <xdr:spPr>
        <a:xfrm>
          <a:off x="20199427" y="182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89098</xdr:rowOff>
    </xdr:from>
    <xdr:ext cx="469744" cy="259045"/>
    <xdr:sp macro="" textlink="">
      <xdr:nvSpPr>
        <xdr:cNvPr id="851" name="n_3mainValue【公民館】&#10;一人当たり面積"/>
        <xdr:cNvSpPr txBox="1"/>
      </xdr:nvSpPr>
      <xdr:spPr>
        <a:xfrm>
          <a:off x="19310427" y="182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90188</xdr:rowOff>
    </xdr:from>
    <xdr:ext cx="469744" cy="259045"/>
    <xdr:sp macro="" textlink="">
      <xdr:nvSpPr>
        <xdr:cNvPr id="852" name="n_4mainValue【公民館】&#10;一人当たり面積"/>
        <xdr:cNvSpPr txBox="1"/>
      </xdr:nvSpPr>
      <xdr:spPr>
        <a:xfrm>
          <a:off x="18421427" y="182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児童館で高い比率となっている。道路は大規模な更新は見送り、維持修繕を中心に行っている。児童館については、老朽化が進んでおり、建て替えや移転等を視野に入れつつ計画的な対策が必要となっている。</a:t>
          </a:r>
          <a:endParaRPr lang="ja-JP" altLang="ja-JP" sz="1400">
            <a:effectLst/>
          </a:endParaRPr>
        </a:p>
        <a:p>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年の間にすべての園を建て替えたため、全国・類似団体平均を大きく下回っている。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23767</xdr:rowOff>
    </xdr:from>
    <xdr:to>
      <xdr:col>24</xdr:col>
      <xdr:colOff>114300</xdr:colOff>
      <xdr:row>40</xdr:row>
      <xdr:rowOff>125367</xdr:rowOff>
    </xdr:to>
    <xdr:sp macro="" textlink="">
      <xdr:nvSpPr>
        <xdr:cNvPr id="74" name="楕円 73"/>
        <xdr:cNvSpPr/>
      </xdr:nvSpPr>
      <xdr:spPr>
        <a:xfrm>
          <a:off x="4584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2194</xdr:rowOff>
    </xdr:from>
    <xdr:ext cx="405111" cy="259045"/>
    <xdr:sp macro="" textlink="">
      <xdr:nvSpPr>
        <xdr:cNvPr id="75" name="【図書館】&#10;有形固定資産減価償却率該当値テキスト"/>
        <xdr:cNvSpPr txBox="1"/>
      </xdr:nvSpPr>
      <xdr:spPr>
        <a:xfrm>
          <a:off x="4673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6" name="楕円 75"/>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33746</xdr:rowOff>
    </xdr:from>
    <xdr:to>
      <xdr:col>24</xdr:col>
      <xdr:colOff>63500</xdr:colOff>
      <xdr:row>40</xdr:row>
      <xdr:rowOff>74567</xdr:rowOff>
    </xdr:to>
    <xdr:cxnSp macro="">
      <xdr:nvCxnSpPr>
        <xdr:cNvPr id="77" name="直線コネクタ 76"/>
        <xdr:cNvCxnSpPr/>
      </xdr:nvCxnSpPr>
      <xdr:spPr>
        <a:xfrm>
          <a:off x="3797300" y="689174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115207</xdr:rowOff>
    </xdr:from>
    <xdr:to>
      <xdr:col>15</xdr:col>
      <xdr:colOff>101600</xdr:colOff>
      <xdr:row>40</xdr:row>
      <xdr:rowOff>45357</xdr:rowOff>
    </xdr:to>
    <xdr:sp macro="" textlink="">
      <xdr:nvSpPr>
        <xdr:cNvPr id="78" name="楕円 77"/>
        <xdr:cNvSpPr/>
      </xdr:nvSpPr>
      <xdr:spPr>
        <a:xfrm>
          <a:off x="2857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166007</xdr:rowOff>
    </xdr:from>
    <xdr:to>
      <xdr:col>19</xdr:col>
      <xdr:colOff>177800</xdr:colOff>
      <xdr:row>40</xdr:row>
      <xdr:rowOff>33746</xdr:rowOff>
    </xdr:to>
    <xdr:cxnSp macro="">
      <xdr:nvCxnSpPr>
        <xdr:cNvPr id="79" name="直線コネクタ 78"/>
        <xdr:cNvCxnSpPr/>
      </xdr:nvCxnSpPr>
      <xdr:spPr>
        <a:xfrm>
          <a:off x="2908300" y="68525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80" name="楕円 79"/>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125185</xdr:rowOff>
    </xdr:from>
    <xdr:to>
      <xdr:col>15</xdr:col>
      <xdr:colOff>50800</xdr:colOff>
      <xdr:row>39</xdr:row>
      <xdr:rowOff>166007</xdr:rowOff>
    </xdr:to>
    <xdr:cxnSp macro="">
      <xdr:nvCxnSpPr>
        <xdr:cNvPr id="81" name="直線コネクタ 80"/>
        <xdr:cNvCxnSpPr/>
      </xdr:nvCxnSpPr>
      <xdr:spPr>
        <a:xfrm>
          <a:off x="2019300" y="68117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35197</xdr:rowOff>
    </xdr:from>
    <xdr:to>
      <xdr:col>6</xdr:col>
      <xdr:colOff>38100</xdr:colOff>
      <xdr:row>39</xdr:row>
      <xdr:rowOff>136797</xdr:rowOff>
    </xdr:to>
    <xdr:sp macro="" textlink="">
      <xdr:nvSpPr>
        <xdr:cNvPr id="82" name="楕円 81"/>
        <xdr:cNvSpPr/>
      </xdr:nvSpPr>
      <xdr:spPr>
        <a:xfrm>
          <a:off x="1079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85997</xdr:rowOff>
    </xdr:from>
    <xdr:to>
      <xdr:col>10</xdr:col>
      <xdr:colOff>114300</xdr:colOff>
      <xdr:row>39</xdr:row>
      <xdr:rowOff>125185</xdr:rowOff>
    </xdr:to>
    <xdr:cxnSp macro="">
      <xdr:nvCxnSpPr>
        <xdr:cNvPr id="83" name="直線コネクタ 82"/>
        <xdr:cNvCxnSpPr/>
      </xdr:nvCxnSpPr>
      <xdr:spPr>
        <a:xfrm>
          <a:off x="1130300" y="67725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8" name="n_1mainValue【図書館】&#10;有形固定資産減価償却率"/>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36484</xdr:rowOff>
    </xdr:from>
    <xdr:ext cx="405111" cy="259045"/>
    <xdr:sp macro="" textlink="">
      <xdr:nvSpPr>
        <xdr:cNvPr id="89" name="n_2mainValue【図書館】&#10;有形固定資産減価償却率"/>
        <xdr:cNvSpPr txBox="1"/>
      </xdr:nvSpPr>
      <xdr:spPr>
        <a:xfrm>
          <a:off x="2705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90" name="n_3mainValue【図書館】&#10;有形固定資産減価償却率"/>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127924</xdr:rowOff>
    </xdr:from>
    <xdr:ext cx="405111" cy="259045"/>
    <xdr:sp macro="" textlink="">
      <xdr:nvSpPr>
        <xdr:cNvPr id="91" name="n_4mainValue【図書館】&#10;有形固定資産減価償却率"/>
        <xdr:cNvSpPr txBox="1"/>
      </xdr:nvSpPr>
      <xdr:spPr>
        <a:xfrm>
          <a:off x="927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3" name="フローチャート: 判断 122"/>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24" name="フローチャート: 判断 123"/>
        <xdr:cNvSpPr/>
      </xdr:nvSpPr>
      <xdr:spPr>
        <a:xfrm>
          <a:off x="7810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2540</xdr:rowOff>
    </xdr:from>
    <xdr:to>
      <xdr:col>36</xdr:col>
      <xdr:colOff>165100</xdr:colOff>
      <xdr:row>41</xdr:row>
      <xdr:rowOff>104140</xdr:rowOff>
    </xdr:to>
    <xdr:sp macro="" textlink="">
      <xdr:nvSpPr>
        <xdr:cNvPr id="125" name="フローチャート: 判断 124"/>
        <xdr:cNvSpPr/>
      </xdr:nvSpPr>
      <xdr:spPr>
        <a:xfrm>
          <a:off x="6921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36" name="直線コネクタ 135"/>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129540</xdr:rowOff>
    </xdr:to>
    <xdr:cxnSp macro="">
      <xdr:nvCxnSpPr>
        <xdr:cNvPr id="138" name="直線コネクタ 137"/>
        <xdr:cNvCxnSpPr/>
      </xdr:nvCxnSpPr>
      <xdr:spPr>
        <a:xfrm flipV="1">
          <a:off x="7861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109237</xdr:rowOff>
    </xdr:from>
    <xdr:ext cx="469744" cy="259045"/>
    <xdr:sp macro="" textlink="">
      <xdr:nvSpPr>
        <xdr:cNvPr id="142" name="n_2aveValue【図書館】&#10;一人当たり面積"/>
        <xdr:cNvSpPr txBox="1"/>
      </xdr:nvSpPr>
      <xdr:spPr>
        <a:xfrm>
          <a:off x="85154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113047</xdr:rowOff>
    </xdr:from>
    <xdr:ext cx="469744" cy="259045"/>
    <xdr:sp macro="" textlink="">
      <xdr:nvSpPr>
        <xdr:cNvPr id="143" name="n_3aveValue【図書館】&#10;一人当たり面積"/>
        <xdr:cNvSpPr txBox="1"/>
      </xdr:nvSpPr>
      <xdr:spPr>
        <a:xfrm>
          <a:off x="7626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120667</xdr:rowOff>
    </xdr:from>
    <xdr:ext cx="469744" cy="259045"/>
    <xdr:sp macro="" textlink="">
      <xdr:nvSpPr>
        <xdr:cNvPr id="144" name="n_4aveValue【図書館】&#10;一人当たり面積"/>
        <xdr:cNvSpPr txBox="1"/>
      </xdr:nvSpPr>
      <xdr:spPr>
        <a:xfrm>
          <a:off x="6737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90" name="楕円 189"/>
        <xdr:cNvSpPr/>
      </xdr:nvSpPr>
      <xdr:spPr>
        <a:xfrm>
          <a:off x="4584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91" name="【体育館・プール】&#10;有形固定資産減価償却率該当値テキスト"/>
        <xdr:cNvSpPr txBox="1"/>
      </xdr:nvSpPr>
      <xdr:spPr>
        <a:xfrm>
          <a:off x="4673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92" name="楕円 191"/>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44087</xdr:rowOff>
    </xdr:to>
    <xdr:cxnSp macro="">
      <xdr:nvCxnSpPr>
        <xdr:cNvPr id="193" name="直線コネクタ 192"/>
        <xdr:cNvCxnSpPr/>
      </xdr:nvCxnSpPr>
      <xdr:spPr>
        <a:xfrm>
          <a:off x="3797300" y="106380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133713</xdr:rowOff>
    </xdr:from>
    <xdr:to>
      <xdr:col>15</xdr:col>
      <xdr:colOff>101600</xdr:colOff>
      <xdr:row>63</xdr:row>
      <xdr:rowOff>63863</xdr:rowOff>
    </xdr:to>
    <xdr:sp macro="" textlink="">
      <xdr:nvSpPr>
        <xdr:cNvPr id="194" name="楕円 193"/>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63</xdr:row>
      <xdr:rowOff>13063</xdr:rowOff>
    </xdr:to>
    <xdr:cxnSp macro="">
      <xdr:nvCxnSpPr>
        <xdr:cNvPr id="195" name="直線コネクタ 194"/>
        <xdr:cNvCxnSpPr/>
      </xdr:nvCxnSpPr>
      <xdr:spPr>
        <a:xfrm flipV="1">
          <a:off x="2908300" y="10638065"/>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96" name="楕円 195"/>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153488</xdr:rowOff>
    </xdr:from>
    <xdr:to>
      <xdr:col>15</xdr:col>
      <xdr:colOff>50800</xdr:colOff>
      <xdr:row>63</xdr:row>
      <xdr:rowOff>13063</xdr:rowOff>
    </xdr:to>
    <xdr:cxnSp macro="">
      <xdr:nvCxnSpPr>
        <xdr:cNvPr id="197" name="直線コネクタ 196"/>
        <xdr:cNvCxnSpPr/>
      </xdr:nvCxnSpPr>
      <xdr:spPr>
        <a:xfrm>
          <a:off x="2019300" y="107833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30843</xdr:rowOff>
    </xdr:from>
    <xdr:to>
      <xdr:col>6</xdr:col>
      <xdr:colOff>38100</xdr:colOff>
      <xdr:row>63</xdr:row>
      <xdr:rowOff>132443</xdr:rowOff>
    </xdr:to>
    <xdr:sp macro="" textlink="">
      <xdr:nvSpPr>
        <xdr:cNvPr id="198" name="楕円 197"/>
        <xdr:cNvSpPr/>
      </xdr:nvSpPr>
      <xdr:spPr>
        <a:xfrm>
          <a:off x="1079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153488</xdr:rowOff>
    </xdr:from>
    <xdr:to>
      <xdr:col>10</xdr:col>
      <xdr:colOff>114300</xdr:colOff>
      <xdr:row>63</xdr:row>
      <xdr:rowOff>81643</xdr:rowOff>
    </xdr:to>
    <xdr:cxnSp macro="">
      <xdr:nvCxnSpPr>
        <xdr:cNvPr id="199" name="直線コネクタ 198"/>
        <xdr:cNvCxnSpPr/>
      </xdr:nvCxnSpPr>
      <xdr:spPr>
        <a:xfrm flipV="1">
          <a:off x="1130300" y="1078338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4" name="n_1mainValue【体育館・プール】&#10;有形固定資産減価償却率"/>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205" name="n_2mainValue【体育館・プール】&#10;有形固定資産減価償却率"/>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206" name="n_3mainValue【体育館・プール】&#10;有形固定資産減価償却率"/>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123570</xdr:rowOff>
    </xdr:from>
    <xdr:ext cx="405111" cy="259045"/>
    <xdr:sp macro="" textlink="">
      <xdr:nvSpPr>
        <xdr:cNvPr id="207" name="n_4mainValue【体育館・プール】&#10;有形固定資産減価償却率"/>
        <xdr:cNvSpPr txBox="1"/>
      </xdr:nvSpPr>
      <xdr:spPr>
        <a:xfrm>
          <a:off x="927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フローチャート: 判断 238"/>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xdr:nvSpPr>
        <xdr:cNvPr id="240" name="フローチャート: 判断 239"/>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xdr:nvSpPr>
        <xdr:cNvPr id="241" name="フローチャート: 判断 240"/>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148463</xdr:rowOff>
    </xdr:from>
    <xdr:to>
      <xdr:col>55</xdr:col>
      <xdr:colOff>50800</xdr:colOff>
      <xdr:row>64</xdr:row>
      <xdr:rowOff>78613</xdr:rowOff>
    </xdr:to>
    <xdr:sp macro="" textlink="">
      <xdr:nvSpPr>
        <xdr:cNvPr id="247" name="楕円 246"/>
        <xdr:cNvSpPr/>
      </xdr:nvSpPr>
      <xdr:spPr>
        <a:xfrm>
          <a:off x="104267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63390</xdr:rowOff>
    </xdr:from>
    <xdr:ext cx="469744" cy="259045"/>
    <xdr:sp macro="" textlink="">
      <xdr:nvSpPr>
        <xdr:cNvPr id="248" name="【体育館・プール】&#10;一人当たり面積該当値テキスト"/>
        <xdr:cNvSpPr txBox="1"/>
      </xdr:nvSpPr>
      <xdr:spPr>
        <a:xfrm>
          <a:off x="10515600" y="1086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148844</xdr:rowOff>
    </xdr:from>
    <xdr:to>
      <xdr:col>50</xdr:col>
      <xdr:colOff>165100</xdr:colOff>
      <xdr:row>64</xdr:row>
      <xdr:rowOff>78994</xdr:rowOff>
    </xdr:to>
    <xdr:sp macro="" textlink="">
      <xdr:nvSpPr>
        <xdr:cNvPr id="249" name="楕円 248"/>
        <xdr:cNvSpPr/>
      </xdr:nvSpPr>
      <xdr:spPr>
        <a:xfrm>
          <a:off x="9588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27813</xdr:rowOff>
    </xdr:from>
    <xdr:to>
      <xdr:col>55</xdr:col>
      <xdr:colOff>0</xdr:colOff>
      <xdr:row>64</xdr:row>
      <xdr:rowOff>28194</xdr:rowOff>
    </xdr:to>
    <xdr:cxnSp macro="">
      <xdr:nvCxnSpPr>
        <xdr:cNvPr id="250" name="直線コネクタ 249"/>
        <xdr:cNvCxnSpPr/>
      </xdr:nvCxnSpPr>
      <xdr:spPr>
        <a:xfrm flipV="1">
          <a:off x="9639300" y="1100061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149225</xdr:rowOff>
    </xdr:from>
    <xdr:to>
      <xdr:col>46</xdr:col>
      <xdr:colOff>38100</xdr:colOff>
      <xdr:row>64</xdr:row>
      <xdr:rowOff>79375</xdr:rowOff>
    </xdr:to>
    <xdr:sp macro="" textlink="">
      <xdr:nvSpPr>
        <xdr:cNvPr id="251" name="楕円 250"/>
        <xdr:cNvSpPr/>
      </xdr:nvSpPr>
      <xdr:spPr>
        <a:xfrm>
          <a:off x="8699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28194</xdr:rowOff>
    </xdr:from>
    <xdr:to>
      <xdr:col>50</xdr:col>
      <xdr:colOff>114300</xdr:colOff>
      <xdr:row>64</xdr:row>
      <xdr:rowOff>28575</xdr:rowOff>
    </xdr:to>
    <xdr:cxnSp macro="">
      <xdr:nvCxnSpPr>
        <xdr:cNvPr id="252" name="直線コネクタ 251"/>
        <xdr:cNvCxnSpPr/>
      </xdr:nvCxnSpPr>
      <xdr:spPr>
        <a:xfrm flipV="1">
          <a:off x="8750300" y="110009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149225</xdr:rowOff>
    </xdr:from>
    <xdr:to>
      <xdr:col>41</xdr:col>
      <xdr:colOff>101600</xdr:colOff>
      <xdr:row>64</xdr:row>
      <xdr:rowOff>79375</xdr:rowOff>
    </xdr:to>
    <xdr:sp macro="" textlink="">
      <xdr:nvSpPr>
        <xdr:cNvPr id="253" name="楕円 252"/>
        <xdr:cNvSpPr/>
      </xdr:nvSpPr>
      <xdr:spPr>
        <a:xfrm>
          <a:off x="7810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28575</xdr:rowOff>
    </xdr:from>
    <xdr:to>
      <xdr:col>45</xdr:col>
      <xdr:colOff>177800</xdr:colOff>
      <xdr:row>64</xdr:row>
      <xdr:rowOff>28575</xdr:rowOff>
    </xdr:to>
    <xdr:cxnSp macro="">
      <xdr:nvCxnSpPr>
        <xdr:cNvPr id="254" name="直線コネクタ 253"/>
        <xdr:cNvCxnSpPr/>
      </xdr:nvCxnSpPr>
      <xdr:spPr>
        <a:xfrm>
          <a:off x="7861300" y="1100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149606</xdr:rowOff>
    </xdr:from>
    <xdr:to>
      <xdr:col>36</xdr:col>
      <xdr:colOff>165100</xdr:colOff>
      <xdr:row>64</xdr:row>
      <xdr:rowOff>79756</xdr:rowOff>
    </xdr:to>
    <xdr:sp macro="" textlink="">
      <xdr:nvSpPr>
        <xdr:cNvPr id="255" name="楕円 254"/>
        <xdr:cNvSpPr/>
      </xdr:nvSpPr>
      <xdr:spPr>
        <a:xfrm>
          <a:off x="6921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28575</xdr:rowOff>
    </xdr:from>
    <xdr:to>
      <xdr:col>41</xdr:col>
      <xdr:colOff>50800</xdr:colOff>
      <xdr:row>64</xdr:row>
      <xdr:rowOff>28956</xdr:rowOff>
    </xdr:to>
    <xdr:cxnSp macro="">
      <xdr:nvCxnSpPr>
        <xdr:cNvPr id="256" name="直線コネクタ 255"/>
        <xdr:cNvCxnSpPr/>
      </xdr:nvCxnSpPr>
      <xdr:spPr>
        <a:xfrm flipV="1">
          <a:off x="6972300" y="110013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258" name="n_2ave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46372</xdr:rowOff>
    </xdr:from>
    <xdr:ext cx="469744" cy="259045"/>
    <xdr:sp macro="" textlink="">
      <xdr:nvSpPr>
        <xdr:cNvPr id="259" name="n_3aveValue【体育館・プール】&#10;一人当たり面積"/>
        <xdr:cNvSpPr txBox="1"/>
      </xdr:nvSpPr>
      <xdr:spPr>
        <a:xfrm>
          <a:off x="7626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51706</xdr:rowOff>
    </xdr:from>
    <xdr:ext cx="469744" cy="259045"/>
    <xdr:sp macro="" textlink="">
      <xdr:nvSpPr>
        <xdr:cNvPr id="260" name="n_4aveValue【体育館・プール】&#10;一人当たり面積"/>
        <xdr:cNvSpPr txBox="1"/>
      </xdr:nvSpPr>
      <xdr:spPr>
        <a:xfrm>
          <a:off x="6737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70121</xdr:rowOff>
    </xdr:from>
    <xdr:ext cx="469744" cy="259045"/>
    <xdr:sp macro="" textlink="">
      <xdr:nvSpPr>
        <xdr:cNvPr id="261" name="n_1mainValue【体育館・プール】&#10;一人当たり面積"/>
        <xdr:cNvSpPr txBox="1"/>
      </xdr:nvSpPr>
      <xdr:spPr>
        <a:xfrm>
          <a:off x="93917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70502</xdr:rowOff>
    </xdr:from>
    <xdr:ext cx="469744" cy="259045"/>
    <xdr:sp macro="" textlink="">
      <xdr:nvSpPr>
        <xdr:cNvPr id="262" name="n_2mainValue【体育館・プール】&#10;一人当たり面積"/>
        <xdr:cNvSpPr txBox="1"/>
      </xdr:nvSpPr>
      <xdr:spPr>
        <a:xfrm>
          <a:off x="8515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70502</xdr:rowOff>
    </xdr:from>
    <xdr:ext cx="469744" cy="259045"/>
    <xdr:sp macro="" textlink="">
      <xdr:nvSpPr>
        <xdr:cNvPr id="263" name="n_3mainValue【体育館・プール】&#10;一人当たり面積"/>
        <xdr:cNvSpPr txBox="1"/>
      </xdr:nvSpPr>
      <xdr:spPr>
        <a:xfrm>
          <a:off x="7626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70883</xdr:rowOff>
    </xdr:from>
    <xdr:ext cx="469744" cy="259045"/>
    <xdr:sp macro="" textlink="">
      <xdr:nvSpPr>
        <xdr:cNvPr id="264" name="n_4mainValue【体育館・プール】&#10;一人当たり面積"/>
        <xdr:cNvSpPr txBox="1"/>
      </xdr:nvSpPr>
      <xdr:spPr>
        <a:xfrm>
          <a:off x="6737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8" name="フローチャート: 判断 297"/>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9" name="フローチャート: 判断 298"/>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300" name="フローチャート: 判断 299"/>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150586</xdr:rowOff>
    </xdr:from>
    <xdr:to>
      <xdr:col>24</xdr:col>
      <xdr:colOff>114300</xdr:colOff>
      <xdr:row>83</xdr:row>
      <xdr:rowOff>80736</xdr:rowOff>
    </xdr:to>
    <xdr:sp macro="" textlink="">
      <xdr:nvSpPr>
        <xdr:cNvPr id="306" name="楕円 305"/>
        <xdr:cNvSpPr/>
      </xdr:nvSpPr>
      <xdr:spPr>
        <a:xfrm>
          <a:off x="4584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129013</xdr:rowOff>
    </xdr:from>
    <xdr:ext cx="405111" cy="259045"/>
    <xdr:sp macro="" textlink="">
      <xdr:nvSpPr>
        <xdr:cNvPr id="307" name="【福祉施設】&#10;有形固定資産減価償却率該当値テキスト"/>
        <xdr:cNvSpPr txBox="1"/>
      </xdr:nvSpPr>
      <xdr:spPr>
        <a:xfrm>
          <a:off x="4673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8" name="楕円 307"/>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29936</xdr:rowOff>
    </xdr:to>
    <xdr:cxnSp macro="">
      <xdr:nvCxnSpPr>
        <xdr:cNvPr id="309" name="直線コネクタ 308"/>
        <xdr:cNvCxnSpPr/>
      </xdr:nvCxnSpPr>
      <xdr:spPr>
        <a:xfrm>
          <a:off x="3797300" y="1423252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142421</xdr:rowOff>
    </xdr:from>
    <xdr:to>
      <xdr:col>15</xdr:col>
      <xdr:colOff>101600</xdr:colOff>
      <xdr:row>83</xdr:row>
      <xdr:rowOff>72571</xdr:rowOff>
    </xdr:to>
    <xdr:sp macro="" textlink="">
      <xdr:nvSpPr>
        <xdr:cNvPr id="310" name="楕円 309"/>
        <xdr:cNvSpPr/>
      </xdr:nvSpPr>
      <xdr:spPr>
        <a:xfrm>
          <a:off x="2857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2177</xdr:rowOff>
    </xdr:from>
    <xdr:to>
      <xdr:col>19</xdr:col>
      <xdr:colOff>177800</xdr:colOff>
      <xdr:row>83</xdr:row>
      <xdr:rowOff>21771</xdr:rowOff>
    </xdr:to>
    <xdr:cxnSp macro="">
      <xdr:nvCxnSpPr>
        <xdr:cNvPr id="311" name="直線コネクタ 310"/>
        <xdr:cNvCxnSpPr/>
      </xdr:nvCxnSpPr>
      <xdr:spPr>
        <a:xfrm flipV="1">
          <a:off x="2908300" y="142325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108131</xdr:rowOff>
    </xdr:from>
    <xdr:to>
      <xdr:col>10</xdr:col>
      <xdr:colOff>165100</xdr:colOff>
      <xdr:row>83</xdr:row>
      <xdr:rowOff>38281</xdr:rowOff>
    </xdr:to>
    <xdr:sp macro="" textlink="">
      <xdr:nvSpPr>
        <xdr:cNvPr id="312" name="楕円 311"/>
        <xdr:cNvSpPr/>
      </xdr:nvSpPr>
      <xdr:spPr>
        <a:xfrm>
          <a:off x="1968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158931</xdr:rowOff>
    </xdr:from>
    <xdr:to>
      <xdr:col>15</xdr:col>
      <xdr:colOff>50800</xdr:colOff>
      <xdr:row>83</xdr:row>
      <xdr:rowOff>21771</xdr:rowOff>
    </xdr:to>
    <xdr:cxnSp macro="">
      <xdr:nvCxnSpPr>
        <xdr:cNvPr id="313" name="直線コネクタ 312"/>
        <xdr:cNvCxnSpPr/>
      </xdr:nvCxnSpPr>
      <xdr:spPr>
        <a:xfrm>
          <a:off x="2019300" y="142178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73842</xdr:rowOff>
    </xdr:from>
    <xdr:to>
      <xdr:col>6</xdr:col>
      <xdr:colOff>38100</xdr:colOff>
      <xdr:row>83</xdr:row>
      <xdr:rowOff>3992</xdr:rowOff>
    </xdr:to>
    <xdr:sp macro="" textlink="">
      <xdr:nvSpPr>
        <xdr:cNvPr id="314" name="楕円 313"/>
        <xdr:cNvSpPr/>
      </xdr:nvSpPr>
      <xdr:spPr>
        <a:xfrm>
          <a:off x="1079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124642</xdr:rowOff>
    </xdr:from>
    <xdr:to>
      <xdr:col>10</xdr:col>
      <xdr:colOff>114300</xdr:colOff>
      <xdr:row>82</xdr:row>
      <xdr:rowOff>158931</xdr:rowOff>
    </xdr:to>
    <xdr:cxnSp macro="">
      <xdr:nvCxnSpPr>
        <xdr:cNvPr id="315" name="直線コネクタ 314"/>
        <xdr:cNvCxnSpPr/>
      </xdr:nvCxnSpPr>
      <xdr:spPr>
        <a:xfrm>
          <a:off x="1130300" y="141835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7" name="n_2ave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8" name="n_3aveValue【福祉施設】&#10;有形固定資産減価償却率"/>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126654</xdr:rowOff>
    </xdr:from>
    <xdr:ext cx="405111" cy="259045"/>
    <xdr:sp macro="" textlink="">
      <xdr:nvSpPr>
        <xdr:cNvPr id="319" name="n_4aveValue【福祉施設】&#10;有形固定資産減価償却率"/>
        <xdr:cNvSpPr txBox="1"/>
      </xdr:nvSpPr>
      <xdr:spPr>
        <a:xfrm>
          <a:off x="927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44104</xdr:rowOff>
    </xdr:from>
    <xdr:ext cx="405111" cy="259045"/>
    <xdr:sp macro="" textlink="">
      <xdr:nvSpPr>
        <xdr:cNvPr id="320" name="n_1mainValue【福祉施設】&#10;有形固定資産減価償却率"/>
        <xdr:cNvSpPr txBox="1"/>
      </xdr:nvSpPr>
      <xdr:spPr>
        <a:xfrm>
          <a:off x="3582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63698</xdr:rowOff>
    </xdr:from>
    <xdr:ext cx="405111" cy="259045"/>
    <xdr:sp macro="" textlink="">
      <xdr:nvSpPr>
        <xdr:cNvPr id="321" name="n_2mainValue【福祉施設】&#10;有形固定資産減価償却率"/>
        <xdr:cNvSpPr txBox="1"/>
      </xdr:nvSpPr>
      <xdr:spPr>
        <a:xfrm>
          <a:off x="2705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29408</xdr:rowOff>
    </xdr:from>
    <xdr:ext cx="405111" cy="259045"/>
    <xdr:sp macro="" textlink="">
      <xdr:nvSpPr>
        <xdr:cNvPr id="322" name="n_3mainValue【福祉施設】&#10;有形固定資産減価償却率"/>
        <xdr:cNvSpPr txBox="1"/>
      </xdr:nvSpPr>
      <xdr:spPr>
        <a:xfrm>
          <a:off x="1816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166569</xdr:rowOff>
    </xdr:from>
    <xdr:ext cx="405111" cy="259045"/>
    <xdr:sp macro="" textlink="">
      <xdr:nvSpPr>
        <xdr:cNvPr id="323" name="n_4mainValue【福祉施設】&#10;有形固定資産減価償却率"/>
        <xdr:cNvSpPr txBox="1"/>
      </xdr:nvSpPr>
      <xdr:spPr>
        <a:xfrm>
          <a:off x="927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81026</xdr:rowOff>
    </xdr:from>
    <xdr:to>
      <xdr:col>46</xdr:col>
      <xdr:colOff>38100</xdr:colOff>
      <xdr:row>85</xdr:row>
      <xdr:rowOff>11176</xdr:rowOff>
    </xdr:to>
    <xdr:sp macro="" textlink="">
      <xdr:nvSpPr>
        <xdr:cNvPr id="353" name="フローチャート: 判断 352"/>
        <xdr:cNvSpPr/>
      </xdr:nvSpPr>
      <xdr:spPr>
        <a:xfrm>
          <a:off x="8699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83313</xdr:rowOff>
    </xdr:from>
    <xdr:to>
      <xdr:col>41</xdr:col>
      <xdr:colOff>101600</xdr:colOff>
      <xdr:row>85</xdr:row>
      <xdr:rowOff>13463</xdr:rowOff>
    </xdr:to>
    <xdr:sp macro="" textlink="">
      <xdr:nvSpPr>
        <xdr:cNvPr id="354" name="フローチャート: 判断 353"/>
        <xdr:cNvSpPr/>
      </xdr:nvSpPr>
      <xdr:spPr>
        <a:xfrm>
          <a:off x="7810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117602</xdr:rowOff>
    </xdr:from>
    <xdr:to>
      <xdr:col>55</xdr:col>
      <xdr:colOff>50800</xdr:colOff>
      <xdr:row>85</xdr:row>
      <xdr:rowOff>47752</xdr:rowOff>
    </xdr:to>
    <xdr:sp macro="" textlink="">
      <xdr:nvSpPr>
        <xdr:cNvPr id="361" name="楕円 360"/>
        <xdr:cNvSpPr/>
      </xdr:nvSpPr>
      <xdr:spPr>
        <a:xfrm>
          <a:off x="10426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96029</xdr:rowOff>
    </xdr:from>
    <xdr:ext cx="469744" cy="259045"/>
    <xdr:sp macro="" textlink="">
      <xdr:nvSpPr>
        <xdr:cNvPr id="362" name="【福祉施設】&#10;一人当たり面積該当値テキスト"/>
        <xdr:cNvSpPr txBox="1"/>
      </xdr:nvSpPr>
      <xdr:spPr>
        <a:xfrm>
          <a:off x="10515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117602</xdr:rowOff>
    </xdr:from>
    <xdr:to>
      <xdr:col>50</xdr:col>
      <xdr:colOff>165100</xdr:colOff>
      <xdr:row>85</xdr:row>
      <xdr:rowOff>47752</xdr:rowOff>
    </xdr:to>
    <xdr:sp macro="" textlink="">
      <xdr:nvSpPr>
        <xdr:cNvPr id="363" name="楕円 362"/>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168402</xdr:rowOff>
    </xdr:from>
    <xdr:to>
      <xdr:col>55</xdr:col>
      <xdr:colOff>0</xdr:colOff>
      <xdr:row>84</xdr:row>
      <xdr:rowOff>168402</xdr:rowOff>
    </xdr:to>
    <xdr:cxnSp macro="">
      <xdr:nvCxnSpPr>
        <xdr:cNvPr id="364" name="直線コネクタ 363"/>
        <xdr:cNvCxnSpPr/>
      </xdr:nvCxnSpPr>
      <xdr:spPr>
        <a:xfrm>
          <a:off x="9639300" y="1457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5" name="楕円 364"/>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168402</xdr:rowOff>
    </xdr:from>
    <xdr:to>
      <xdr:col>50</xdr:col>
      <xdr:colOff>114300</xdr:colOff>
      <xdr:row>84</xdr:row>
      <xdr:rowOff>170687</xdr:rowOff>
    </xdr:to>
    <xdr:cxnSp macro="">
      <xdr:nvCxnSpPr>
        <xdr:cNvPr id="366" name="直線コネクタ 365"/>
        <xdr:cNvCxnSpPr/>
      </xdr:nvCxnSpPr>
      <xdr:spPr>
        <a:xfrm flipV="1">
          <a:off x="8750300" y="1457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7" name="楕円 366"/>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84</xdr:row>
      <xdr:rowOff>170687</xdr:rowOff>
    </xdr:to>
    <xdr:cxnSp macro="">
      <xdr:nvCxnSpPr>
        <xdr:cNvPr id="368" name="直線コネクタ 367"/>
        <xdr:cNvCxnSpPr/>
      </xdr:nvCxnSpPr>
      <xdr:spPr>
        <a:xfrm>
          <a:off x="7861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122174</xdr:rowOff>
    </xdr:from>
    <xdr:to>
      <xdr:col>36</xdr:col>
      <xdr:colOff>165100</xdr:colOff>
      <xdr:row>85</xdr:row>
      <xdr:rowOff>52324</xdr:rowOff>
    </xdr:to>
    <xdr:sp macro="" textlink="">
      <xdr:nvSpPr>
        <xdr:cNvPr id="369" name="楕円 368"/>
        <xdr:cNvSpPr/>
      </xdr:nvSpPr>
      <xdr:spPr>
        <a:xfrm>
          <a:off x="6921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85</xdr:row>
      <xdr:rowOff>1524</xdr:rowOff>
    </xdr:to>
    <xdr:cxnSp macro="">
      <xdr:nvCxnSpPr>
        <xdr:cNvPr id="370" name="直線コネクタ 369"/>
        <xdr:cNvCxnSpPr/>
      </xdr:nvCxnSpPr>
      <xdr:spPr>
        <a:xfrm flipV="1">
          <a:off x="6972300" y="1457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27703</xdr:rowOff>
    </xdr:from>
    <xdr:ext cx="469744" cy="259045"/>
    <xdr:sp macro="" textlink="">
      <xdr:nvSpPr>
        <xdr:cNvPr id="372" name="n_2aveValue【福祉施設】&#10;一人当たり面積"/>
        <xdr:cNvSpPr txBox="1"/>
      </xdr:nvSpPr>
      <xdr:spPr>
        <a:xfrm>
          <a:off x="85154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29990</xdr:rowOff>
    </xdr:from>
    <xdr:ext cx="469744" cy="259045"/>
    <xdr:sp macro="" textlink="">
      <xdr:nvSpPr>
        <xdr:cNvPr id="373" name="n_3aveValue【福祉施設】&#10;一人当たり面積"/>
        <xdr:cNvSpPr txBox="1"/>
      </xdr:nvSpPr>
      <xdr:spPr>
        <a:xfrm>
          <a:off x="7626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38879</xdr:rowOff>
    </xdr:from>
    <xdr:ext cx="469744" cy="259045"/>
    <xdr:sp macro="" textlink="">
      <xdr:nvSpPr>
        <xdr:cNvPr id="375" name="n_1mainValue【福祉施設】&#10;一人当たり面積"/>
        <xdr:cNvSpPr txBox="1"/>
      </xdr:nvSpPr>
      <xdr:spPr>
        <a:xfrm>
          <a:off x="9391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76" name="n_2mainValue【福祉施設】&#10;一人当たり面積"/>
        <xdr:cNvSpPr txBox="1"/>
      </xdr:nvSpPr>
      <xdr:spPr>
        <a:xfrm>
          <a:off x="8515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7" name="n_3mainValue【福祉施設】&#10;一人当たり面積"/>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43451</xdr:rowOff>
    </xdr:from>
    <xdr:ext cx="469744" cy="259045"/>
    <xdr:sp macro="" textlink="">
      <xdr:nvSpPr>
        <xdr:cNvPr id="378" name="n_4mainValue【福祉施設】&#10;一人当たり面積"/>
        <xdr:cNvSpPr txBox="1"/>
      </xdr:nvSpPr>
      <xdr:spPr>
        <a:xfrm>
          <a:off x="6737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2" name="フローチャート: 判断 411"/>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3" name="フローチャート: 判断 412"/>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4" name="フローチャート: 判断 413"/>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420" name="楕円 419"/>
        <xdr:cNvSpPr/>
      </xdr:nvSpPr>
      <xdr:spPr>
        <a:xfrm>
          <a:off x="4584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421" name="【市民会館】&#10;有形固定資産減価償却率該当値テキスト"/>
        <xdr:cNvSpPr txBox="1"/>
      </xdr:nvSpPr>
      <xdr:spPr>
        <a:xfrm>
          <a:off x="4673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2" name="楕円 421"/>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74568</xdr:rowOff>
    </xdr:to>
    <xdr:cxnSp macro="">
      <xdr:nvCxnSpPr>
        <xdr:cNvPr id="423" name="直線コネクタ 422"/>
        <xdr:cNvCxnSpPr/>
      </xdr:nvCxnSpPr>
      <xdr:spPr>
        <a:xfrm>
          <a:off x="3797300" y="180441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129902</xdr:rowOff>
    </xdr:from>
    <xdr:to>
      <xdr:col>15</xdr:col>
      <xdr:colOff>101600</xdr:colOff>
      <xdr:row>105</xdr:row>
      <xdr:rowOff>60052</xdr:rowOff>
    </xdr:to>
    <xdr:sp macro="" textlink="">
      <xdr:nvSpPr>
        <xdr:cNvPr id="424" name="楕円 423"/>
        <xdr:cNvSpPr/>
      </xdr:nvSpPr>
      <xdr:spPr>
        <a:xfrm>
          <a:off x="2857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xdr:rowOff>
    </xdr:from>
    <xdr:to>
      <xdr:col>19</xdr:col>
      <xdr:colOff>177800</xdr:colOff>
      <xdr:row>105</xdr:row>
      <xdr:rowOff>41911</xdr:rowOff>
    </xdr:to>
    <xdr:cxnSp macro="">
      <xdr:nvCxnSpPr>
        <xdr:cNvPr id="425" name="直線コネクタ 424"/>
        <xdr:cNvCxnSpPr/>
      </xdr:nvCxnSpPr>
      <xdr:spPr>
        <a:xfrm>
          <a:off x="2908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26" name="楕円 425"/>
        <xdr:cNvSpPr/>
      </xdr:nvSpPr>
      <xdr:spPr>
        <a:xfrm>
          <a:off x="1968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148045</xdr:rowOff>
    </xdr:from>
    <xdr:to>
      <xdr:col>15</xdr:col>
      <xdr:colOff>50800</xdr:colOff>
      <xdr:row>105</xdr:row>
      <xdr:rowOff>9252</xdr:rowOff>
    </xdr:to>
    <xdr:cxnSp macro="">
      <xdr:nvCxnSpPr>
        <xdr:cNvPr id="427" name="直線コネクタ 426"/>
        <xdr:cNvCxnSpPr/>
      </xdr:nvCxnSpPr>
      <xdr:spPr>
        <a:xfrm>
          <a:off x="2019300" y="1797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28" name="楕円 427"/>
        <xdr:cNvSpPr/>
      </xdr:nvSpPr>
      <xdr:spPr>
        <a:xfrm>
          <a:off x="1079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104</xdr:row>
      <xdr:rowOff>148045</xdr:rowOff>
    </xdr:to>
    <xdr:cxnSp macro="">
      <xdr:nvCxnSpPr>
        <xdr:cNvPr id="429" name="直線コネクタ 428"/>
        <xdr:cNvCxnSpPr/>
      </xdr:nvCxnSpPr>
      <xdr:spPr>
        <a:xfrm>
          <a:off x="1130300" y="179461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31" name="n_2aveValue【市民会館】&#10;有形固定資産減価償却率"/>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2"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3"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4"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35" name="n_2mainValue【市民会館】&#10;有形固定資産減価償却率"/>
        <xdr:cNvSpPr txBox="1"/>
      </xdr:nvSpPr>
      <xdr:spPr>
        <a:xfrm>
          <a:off x="2705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6" name="n_3mainValue【市民会館】&#10;有形固定資産減価償却率"/>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11265</xdr:rowOff>
    </xdr:from>
    <xdr:ext cx="405111" cy="259045"/>
    <xdr:sp macro="" textlink="">
      <xdr:nvSpPr>
        <xdr:cNvPr id="437" name="n_4mainValue【市民会館】&#10;有形固定資産減価償却率"/>
        <xdr:cNvSpPr txBox="1"/>
      </xdr:nvSpPr>
      <xdr:spPr>
        <a:xfrm>
          <a:off x="927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50164</xdr:rowOff>
    </xdr:from>
    <xdr:to>
      <xdr:col>46</xdr:col>
      <xdr:colOff>38100</xdr:colOff>
      <xdr:row>107</xdr:row>
      <xdr:rowOff>151764</xdr:rowOff>
    </xdr:to>
    <xdr:sp macro="" textlink="">
      <xdr:nvSpPr>
        <xdr:cNvPr id="469" name="フローチャート: 判断 468"/>
        <xdr:cNvSpPr/>
      </xdr:nvSpPr>
      <xdr:spPr>
        <a:xfrm>
          <a:off x="8699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0" name="フローチャート: 判断 469"/>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71" name="フローチャート: 判断 470"/>
        <xdr:cNvSpPr/>
      </xdr:nvSpPr>
      <xdr:spPr>
        <a:xfrm>
          <a:off x="6921500" y="184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153036</xdr:rowOff>
    </xdr:from>
    <xdr:to>
      <xdr:col>55</xdr:col>
      <xdr:colOff>50800</xdr:colOff>
      <xdr:row>107</xdr:row>
      <xdr:rowOff>83186</xdr:rowOff>
    </xdr:to>
    <xdr:sp macro="" textlink="">
      <xdr:nvSpPr>
        <xdr:cNvPr id="477" name="楕円 476"/>
        <xdr:cNvSpPr/>
      </xdr:nvSpPr>
      <xdr:spPr>
        <a:xfrm>
          <a:off x="10426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131463</xdr:rowOff>
    </xdr:from>
    <xdr:ext cx="469744" cy="259045"/>
    <xdr:sp macro="" textlink="">
      <xdr:nvSpPr>
        <xdr:cNvPr id="478" name="【市民会館】&#10;一人当たり面積該当値テキスト"/>
        <xdr:cNvSpPr txBox="1"/>
      </xdr:nvSpPr>
      <xdr:spPr>
        <a:xfrm>
          <a:off x="10515600"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9" name="楕円 478"/>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32386</xdr:rowOff>
    </xdr:from>
    <xdr:to>
      <xdr:col>55</xdr:col>
      <xdr:colOff>0</xdr:colOff>
      <xdr:row>107</xdr:row>
      <xdr:rowOff>34289</xdr:rowOff>
    </xdr:to>
    <xdr:cxnSp macro="">
      <xdr:nvCxnSpPr>
        <xdr:cNvPr id="480" name="直線コネクタ 479"/>
        <xdr:cNvCxnSpPr/>
      </xdr:nvCxnSpPr>
      <xdr:spPr>
        <a:xfrm flipV="1">
          <a:off x="9639300" y="183775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81" name="楕円 480"/>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36195</xdr:rowOff>
    </xdr:to>
    <xdr:cxnSp macro="">
      <xdr:nvCxnSpPr>
        <xdr:cNvPr id="482" name="直線コネクタ 481"/>
        <xdr:cNvCxnSpPr/>
      </xdr:nvCxnSpPr>
      <xdr:spPr>
        <a:xfrm flipV="1">
          <a:off x="8750300" y="183794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158750</xdr:rowOff>
    </xdr:from>
    <xdr:to>
      <xdr:col>41</xdr:col>
      <xdr:colOff>101600</xdr:colOff>
      <xdr:row>107</xdr:row>
      <xdr:rowOff>88900</xdr:rowOff>
    </xdr:to>
    <xdr:sp macro="" textlink="">
      <xdr:nvSpPr>
        <xdr:cNvPr id="483" name="楕円 482"/>
        <xdr:cNvSpPr/>
      </xdr:nvSpPr>
      <xdr:spPr>
        <a:xfrm>
          <a:off x="781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38100</xdr:rowOff>
    </xdr:to>
    <xdr:cxnSp macro="">
      <xdr:nvCxnSpPr>
        <xdr:cNvPr id="484" name="直線コネクタ 483"/>
        <xdr:cNvCxnSpPr/>
      </xdr:nvCxnSpPr>
      <xdr:spPr>
        <a:xfrm flipV="1">
          <a:off x="7861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160655</xdr:rowOff>
    </xdr:from>
    <xdr:to>
      <xdr:col>36</xdr:col>
      <xdr:colOff>165100</xdr:colOff>
      <xdr:row>107</xdr:row>
      <xdr:rowOff>90805</xdr:rowOff>
    </xdr:to>
    <xdr:sp macro="" textlink="">
      <xdr:nvSpPr>
        <xdr:cNvPr id="485" name="楕円 484"/>
        <xdr:cNvSpPr/>
      </xdr:nvSpPr>
      <xdr:spPr>
        <a:xfrm>
          <a:off x="692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38100</xdr:rowOff>
    </xdr:from>
    <xdr:to>
      <xdr:col>41</xdr:col>
      <xdr:colOff>50800</xdr:colOff>
      <xdr:row>107</xdr:row>
      <xdr:rowOff>40005</xdr:rowOff>
    </xdr:to>
    <xdr:cxnSp macro="">
      <xdr:nvCxnSpPr>
        <xdr:cNvPr id="486" name="直線コネクタ 485"/>
        <xdr:cNvCxnSpPr/>
      </xdr:nvCxnSpPr>
      <xdr:spPr>
        <a:xfrm flipV="1">
          <a:off x="6972300" y="1838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142891</xdr:rowOff>
    </xdr:from>
    <xdr:ext cx="469744" cy="259045"/>
    <xdr:sp macro="" textlink="">
      <xdr:nvSpPr>
        <xdr:cNvPr id="488" name="n_2aveValue【市民会館】&#10;一人当たり面積"/>
        <xdr:cNvSpPr txBox="1"/>
      </xdr:nvSpPr>
      <xdr:spPr>
        <a:xfrm>
          <a:off x="8515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9"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490" name="n_4aveValue【市民会館】&#10;一人当たり面積"/>
        <xdr:cNvSpPr txBox="1"/>
      </xdr:nvSpPr>
      <xdr:spPr>
        <a:xfrm>
          <a:off x="6737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91"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103522</xdr:rowOff>
    </xdr:from>
    <xdr:ext cx="469744" cy="259045"/>
    <xdr:sp macro="" textlink="">
      <xdr:nvSpPr>
        <xdr:cNvPr id="492" name="n_2mainValue【市民会館】&#10;一人当たり面積"/>
        <xdr:cNvSpPr txBox="1"/>
      </xdr:nvSpPr>
      <xdr:spPr>
        <a:xfrm>
          <a:off x="8515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105427</xdr:rowOff>
    </xdr:from>
    <xdr:ext cx="469744" cy="259045"/>
    <xdr:sp macro="" textlink="">
      <xdr:nvSpPr>
        <xdr:cNvPr id="493" name="n_3mainValue【市民会館】&#10;一人当たり面積"/>
        <xdr:cNvSpPr txBox="1"/>
      </xdr:nvSpPr>
      <xdr:spPr>
        <a:xfrm>
          <a:off x="7626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107332</xdr:rowOff>
    </xdr:from>
    <xdr:ext cx="469744" cy="259045"/>
    <xdr:sp macro="" textlink="">
      <xdr:nvSpPr>
        <xdr:cNvPr id="494" name="n_4mainValue【市民会館】&#10;一人当たり面積"/>
        <xdr:cNvSpPr txBox="1"/>
      </xdr:nvSpPr>
      <xdr:spPr>
        <a:xfrm>
          <a:off x="6737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8" name="フローチャート: 判断 527"/>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9" name="フローチャート: 判断 528"/>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0" name="フローチャート: 判断 529"/>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27033</xdr:rowOff>
    </xdr:from>
    <xdr:to>
      <xdr:col>85</xdr:col>
      <xdr:colOff>177800</xdr:colOff>
      <xdr:row>42</xdr:row>
      <xdr:rowOff>128633</xdr:rowOff>
    </xdr:to>
    <xdr:sp macro="" textlink="">
      <xdr:nvSpPr>
        <xdr:cNvPr id="536" name="楕円 535"/>
        <xdr:cNvSpPr/>
      </xdr:nvSpPr>
      <xdr:spPr>
        <a:xfrm>
          <a:off x="162687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113410</xdr:rowOff>
    </xdr:from>
    <xdr:ext cx="405111" cy="259045"/>
    <xdr:sp macro="" textlink="">
      <xdr:nvSpPr>
        <xdr:cNvPr id="537" name="【一般廃棄物処理施設】&#10;有形固定資産減価償却率該当値テキスト"/>
        <xdr:cNvSpPr txBox="1"/>
      </xdr:nvSpPr>
      <xdr:spPr>
        <a:xfrm>
          <a:off x="16357600" y="714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538" name="楕円 537"/>
        <xdr:cNvSpPr/>
      </xdr:nvSpPr>
      <xdr:spPr>
        <a:xfrm>
          <a:off x="154305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72934</xdr:rowOff>
    </xdr:from>
    <xdr:to>
      <xdr:col>85</xdr:col>
      <xdr:colOff>127000</xdr:colOff>
      <xdr:row>42</xdr:row>
      <xdr:rowOff>77833</xdr:rowOff>
    </xdr:to>
    <xdr:cxnSp macro="">
      <xdr:nvCxnSpPr>
        <xdr:cNvPr id="539" name="直線コネクタ 538"/>
        <xdr:cNvCxnSpPr/>
      </xdr:nvCxnSpPr>
      <xdr:spPr>
        <a:xfrm>
          <a:off x="15481300" y="727383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18869</xdr:rowOff>
    </xdr:from>
    <xdr:to>
      <xdr:col>76</xdr:col>
      <xdr:colOff>165100</xdr:colOff>
      <xdr:row>42</xdr:row>
      <xdr:rowOff>120469</xdr:rowOff>
    </xdr:to>
    <xdr:sp macro="" textlink="">
      <xdr:nvSpPr>
        <xdr:cNvPr id="540" name="楕円 539"/>
        <xdr:cNvSpPr/>
      </xdr:nvSpPr>
      <xdr:spPr>
        <a:xfrm>
          <a:off x="14541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69669</xdr:rowOff>
    </xdr:from>
    <xdr:to>
      <xdr:col>81</xdr:col>
      <xdr:colOff>50800</xdr:colOff>
      <xdr:row>42</xdr:row>
      <xdr:rowOff>72934</xdr:rowOff>
    </xdr:to>
    <xdr:cxnSp macro="">
      <xdr:nvCxnSpPr>
        <xdr:cNvPr id="541" name="直線コネクタ 540"/>
        <xdr:cNvCxnSpPr/>
      </xdr:nvCxnSpPr>
      <xdr:spPr>
        <a:xfrm>
          <a:off x="14592300" y="72705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17235</xdr:rowOff>
    </xdr:from>
    <xdr:to>
      <xdr:col>72</xdr:col>
      <xdr:colOff>38100</xdr:colOff>
      <xdr:row>42</xdr:row>
      <xdr:rowOff>118835</xdr:rowOff>
    </xdr:to>
    <xdr:sp macro="" textlink="">
      <xdr:nvSpPr>
        <xdr:cNvPr id="542" name="楕円 541"/>
        <xdr:cNvSpPr/>
      </xdr:nvSpPr>
      <xdr:spPr>
        <a:xfrm>
          <a:off x="13652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68035</xdr:rowOff>
    </xdr:from>
    <xdr:to>
      <xdr:col>76</xdr:col>
      <xdr:colOff>114300</xdr:colOff>
      <xdr:row>42</xdr:row>
      <xdr:rowOff>69669</xdr:rowOff>
    </xdr:to>
    <xdr:cxnSp macro="">
      <xdr:nvCxnSpPr>
        <xdr:cNvPr id="543" name="直線コネクタ 542"/>
        <xdr:cNvCxnSpPr/>
      </xdr:nvCxnSpPr>
      <xdr:spPr>
        <a:xfrm>
          <a:off x="13703300" y="72689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12337</xdr:rowOff>
    </xdr:from>
    <xdr:to>
      <xdr:col>67</xdr:col>
      <xdr:colOff>101600</xdr:colOff>
      <xdr:row>42</xdr:row>
      <xdr:rowOff>113937</xdr:rowOff>
    </xdr:to>
    <xdr:sp macro="" textlink="">
      <xdr:nvSpPr>
        <xdr:cNvPr id="544" name="楕円 543"/>
        <xdr:cNvSpPr/>
      </xdr:nvSpPr>
      <xdr:spPr>
        <a:xfrm>
          <a:off x="12763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63137</xdr:rowOff>
    </xdr:from>
    <xdr:to>
      <xdr:col>71</xdr:col>
      <xdr:colOff>177800</xdr:colOff>
      <xdr:row>42</xdr:row>
      <xdr:rowOff>68035</xdr:rowOff>
    </xdr:to>
    <xdr:cxnSp macro="">
      <xdr:nvCxnSpPr>
        <xdr:cNvPr id="545" name="直線コネクタ 544"/>
        <xdr:cNvCxnSpPr/>
      </xdr:nvCxnSpPr>
      <xdr:spPr>
        <a:xfrm>
          <a:off x="12814300" y="72640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7" name="n_2aveValue【一般廃棄物処理施設】&#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8" name="n_3aveValue【一般廃棄物処理施設】&#10;有形固定資産減価償却率"/>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49" name="n_4aveValue【一般廃棄物処理施設】&#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550" name="n_1mainValue【一般廃棄物処理施設】&#10;有形固定資産減価償却率"/>
        <xdr:cNvSpPr txBox="1"/>
      </xdr:nvSpPr>
      <xdr:spPr>
        <a:xfrm>
          <a:off x="15266044" y="7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111596</xdr:rowOff>
    </xdr:from>
    <xdr:ext cx="405111" cy="259045"/>
    <xdr:sp macro="" textlink="">
      <xdr:nvSpPr>
        <xdr:cNvPr id="551" name="n_2mainValue【一般廃棄物処理施設】&#10;有形固定資産減価償却率"/>
        <xdr:cNvSpPr txBox="1"/>
      </xdr:nvSpPr>
      <xdr:spPr>
        <a:xfrm>
          <a:off x="143897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109962</xdr:rowOff>
    </xdr:from>
    <xdr:ext cx="405111" cy="259045"/>
    <xdr:sp macro="" textlink="">
      <xdr:nvSpPr>
        <xdr:cNvPr id="552" name="n_3mainValue【一般廃棄物処理施設】&#10;有形固定資産減価償却率"/>
        <xdr:cNvSpPr txBox="1"/>
      </xdr:nvSpPr>
      <xdr:spPr>
        <a:xfrm>
          <a:off x="13500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105064</xdr:rowOff>
    </xdr:from>
    <xdr:ext cx="405111" cy="259045"/>
    <xdr:sp macro="" textlink="">
      <xdr:nvSpPr>
        <xdr:cNvPr id="553" name="n_4mainValue【一般廃棄物処理施設】&#10;有形固定資産減価償却率"/>
        <xdr:cNvSpPr txBox="1"/>
      </xdr:nvSpPr>
      <xdr:spPr>
        <a:xfrm>
          <a:off x="12611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3" name="フローチャート: 判断 582"/>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4" name="フローチャート: 判断 583"/>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5" name="フローチャート: 判断 584"/>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95484</xdr:rowOff>
    </xdr:from>
    <xdr:to>
      <xdr:col>116</xdr:col>
      <xdr:colOff>114300</xdr:colOff>
      <xdr:row>41</xdr:row>
      <xdr:rowOff>25634</xdr:rowOff>
    </xdr:to>
    <xdr:sp macro="" textlink="">
      <xdr:nvSpPr>
        <xdr:cNvPr id="591" name="楕円 590"/>
        <xdr:cNvSpPr/>
      </xdr:nvSpPr>
      <xdr:spPr>
        <a:xfrm>
          <a:off x="22110700" y="69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73911</xdr:rowOff>
    </xdr:from>
    <xdr:ext cx="534377" cy="259045"/>
    <xdr:sp macro="" textlink="">
      <xdr:nvSpPr>
        <xdr:cNvPr id="592" name="【一般廃棄物処理施設】&#10;一人当たり有形固定資産（償却資産）額該当値テキスト"/>
        <xdr:cNvSpPr txBox="1"/>
      </xdr:nvSpPr>
      <xdr:spPr>
        <a:xfrm>
          <a:off x="22199600" y="69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96362</xdr:rowOff>
    </xdr:from>
    <xdr:to>
      <xdr:col>112</xdr:col>
      <xdr:colOff>38100</xdr:colOff>
      <xdr:row>41</xdr:row>
      <xdr:rowOff>26512</xdr:rowOff>
    </xdr:to>
    <xdr:sp macro="" textlink="">
      <xdr:nvSpPr>
        <xdr:cNvPr id="593" name="楕円 592"/>
        <xdr:cNvSpPr/>
      </xdr:nvSpPr>
      <xdr:spPr>
        <a:xfrm>
          <a:off x="21272500" y="6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146284</xdr:rowOff>
    </xdr:from>
    <xdr:to>
      <xdr:col>116</xdr:col>
      <xdr:colOff>63500</xdr:colOff>
      <xdr:row>40</xdr:row>
      <xdr:rowOff>147162</xdr:rowOff>
    </xdr:to>
    <xdr:cxnSp macro="">
      <xdr:nvCxnSpPr>
        <xdr:cNvPr id="594" name="直線コネクタ 593"/>
        <xdr:cNvCxnSpPr/>
      </xdr:nvCxnSpPr>
      <xdr:spPr>
        <a:xfrm flipV="1">
          <a:off x="21323300" y="7004284"/>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96934</xdr:rowOff>
    </xdr:from>
    <xdr:to>
      <xdr:col>107</xdr:col>
      <xdr:colOff>101600</xdr:colOff>
      <xdr:row>41</xdr:row>
      <xdr:rowOff>27084</xdr:rowOff>
    </xdr:to>
    <xdr:sp macro="" textlink="">
      <xdr:nvSpPr>
        <xdr:cNvPr id="595" name="楕円 594"/>
        <xdr:cNvSpPr/>
      </xdr:nvSpPr>
      <xdr:spPr>
        <a:xfrm>
          <a:off x="20383500" y="69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147162</xdr:rowOff>
    </xdr:from>
    <xdr:to>
      <xdr:col>111</xdr:col>
      <xdr:colOff>177800</xdr:colOff>
      <xdr:row>40</xdr:row>
      <xdr:rowOff>147734</xdr:rowOff>
    </xdr:to>
    <xdr:cxnSp macro="">
      <xdr:nvCxnSpPr>
        <xdr:cNvPr id="596" name="直線コネクタ 595"/>
        <xdr:cNvCxnSpPr/>
      </xdr:nvCxnSpPr>
      <xdr:spPr>
        <a:xfrm flipV="1">
          <a:off x="20434300" y="700516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98068</xdr:rowOff>
    </xdr:from>
    <xdr:to>
      <xdr:col>102</xdr:col>
      <xdr:colOff>165100</xdr:colOff>
      <xdr:row>41</xdr:row>
      <xdr:rowOff>28218</xdr:rowOff>
    </xdr:to>
    <xdr:sp macro="" textlink="">
      <xdr:nvSpPr>
        <xdr:cNvPr id="597" name="楕円 596"/>
        <xdr:cNvSpPr/>
      </xdr:nvSpPr>
      <xdr:spPr>
        <a:xfrm>
          <a:off x="19494500" y="69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147734</xdr:rowOff>
    </xdr:from>
    <xdr:to>
      <xdr:col>107</xdr:col>
      <xdr:colOff>50800</xdr:colOff>
      <xdr:row>40</xdr:row>
      <xdr:rowOff>148868</xdr:rowOff>
    </xdr:to>
    <xdr:cxnSp macro="">
      <xdr:nvCxnSpPr>
        <xdr:cNvPr id="598" name="直線コネクタ 597"/>
        <xdr:cNvCxnSpPr/>
      </xdr:nvCxnSpPr>
      <xdr:spPr>
        <a:xfrm flipV="1">
          <a:off x="19545300" y="7005734"/>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98931</xdr:rowOff>
    </xdr:from>
    <xdr:to>
      <xdr:col>98</xdr:col>
      <xdr:colOff>38100</xdr:colOff>
      <xdr:row>41</xdr:row>
      <xdr:rowOff>29081</xdr:rowOff>
    </xdr:to>
    <xdr:sp macro="" textlink="">
      <xdr:nvSpPr>
        <xdr:cNvPr id="599" name="楕円 598"/>
        <xdr:cNvSpPr/>
      </xdr:nvSpPr>
      <xdr:spPr>
        <a:xfrm>
          <a:off x="18605500" y="69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148868</xdr:rowOff>
    </xdr:from>
    <xdr:to>
      <xdr:col>102</xdr:col>
      <xdr:colOff>114300</xdr:colOff>
      <xdr:row>40</xdr:row>
      <xdr:rowOff>149731</xdr:rowOff>
    </xdr:to>
    <xdr:cxnSp macro="">
      <xdr:nvCxnSpPr>
        <xdr:cNvPr id="600" name="直線コネクタ 599"/>
        <xdr:cNvCxnSpPr/>
      </xdr:nvCxnSpPr>
      <xdr:spPr>
        <a:xfrm flipV="1">
          <a:off x="18656300" y="7006868"/>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2"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3"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4"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17639</xdr:rowOff>
    </xdr:from>
    <xdr:ext cx="534377" cy="259045"/>
    <xdr:sp macro="" textlink="">
      <xdr:nvSpPr>
        <xdr:cNvPr id="605" name="n_1mainValue【一般廃棄物処理施設】&#10;一人当たり有形固定資産（償却資産）額"/>
        <xdr:cNvSpPr txBox="1"/>
      </xdr:nvSpPr>
      <xdr:spPr>
        <a:xfrm>
          <a:off x="21043411" y="70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18211</xdr:rowOff>
    </xdr:from>
    <xdr:ext cx="534377" cy="259045"/>
    <xdr:sp macro="" textlink="">
      <xdr:nvSpPr>
        <xdr:cNvPr id="606" name="n_2mainValue【一般廃棄物処理施設】&#10;一人当たり有形固定資産（償却資産）額"/>
        <xdr:cNvSpPr txBox="1"/>
      </xdr:nvSpPr>
      <xdr:spPr>
        <a:xfrm>
          <a:off x="20167111" y="70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19345</xdr:rowOff>
    </xdr:from>
    <xdr:ext cx="534377" cy="259045"/>
    <xdr:sp macro="" textlink="">
      <xdr:nvSpPr>
        <xdr:cNvPr id="607" name="n_3mainValue【一般廃棄物処理施設】&#10;一人当たり有形固定資産（償却資産）額"/>
        <xdr:cNvSpPr txBox="1"/>
      </xdr:nvSpPr>
      <xdr:spPr>
        <a:xfrm>
          <a:off x="19278111" y="704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20208</xdr:rowOff>
    </xdr:from>
    <xdr:ext cx="534377" cy="259045"/>
    <xdr:sp macro="" textlink="">
      <xdr:nvSpPr>
        <xdr:cNvPr id="608" name="n_4mainValue【一般廃棄物処理施設】&#10;一人当たり有形固定資産（償却資産）額"/>
        <xdr:cNvSpPr txBox="1"/>
      </xdr:nvSpPr>
      <xdr:spPr>
        <a:xfrm>
          <a:off x="18389111" y="70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2" name="フローチャート: 判断 641"/>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3" name="フローチャート: 判断 64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4" name="フローチャート: 判断 643"/>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12881</xdr:rowOff>
    </xdr:from>
    <xdr:to>
      <xdr:col>85</xdr:col>
      <xdr:colOff>177800</xdr:colOff>
      <xdr:row>63</xdr:row>
      <xdr:rowOff>114481</xdr:rowOff>
    </xdr:to>
    <xdr:sp macro="" textlink="">
      <xdr:nvSpPr>
        <xdr:cNvPr id="650" name="楕円 649"/>
        <xdr:cNvSpPr/>
      </xdr:nvSpPr>
      <xdr:spPr>
        <a:xfrm>
          <a:off x="16268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162758</xdr:rowOff>
    </xdr:from>
    <xdr:ext cx="405111" cy="259045"/>
    <xdr:sp macro="" textlink="">
      <xdr:nvSpPr>
        <xdr:cNvPr id="651" name="【保健センター・保健所】&#10;有形固定資産減価償却率該当値テキスト"/>
        <xdr:cNvSpPr txBox="1"/>
      </xdr:nvSpPr>
      <xdr:spPr>
        <a:xfrm>
          <a:off x="16357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1451</xdr:rowOff>
    </xdr:from>
    <xdr:to>
      <xdr:col>81</xdr:col>
      <xdr:colOff>101600</xdr:colOff>
      <xdr:row>63</xdr:row>
      <xdr:rowOff>103051</xdr:rowOff>
    </xdr:to>
    <xdr:sp macro="" textlink="">
      <xdr:nvSpPr>
        <xdr:cNvPr id="652" name="楕円 651"/>
        <xdr:cNvSpPr/>
      </xdr:nvSpPr>
      <xdr:spPr>
        <a:xfrm>
          <a:off x="1543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52251</xdr:rowOff>
    </xdr:from>
    <xdr:to>
      <xdr:col>85</xdr:col>
      <xdr:colOff>127000</xdr:colOff>
      <xdr:row>63</xdr:row>
      <xdr:rowOff>63681</xdr:rowOff>
    </xdr:to>
    <xdr:cxnSp macro="">
      <xdr:nvCxnSpPr>
        <xdr:cNvPr id="653" name="直線コネクタ 652"/>
        <xdr:cNvCxnSpPr/>
      </xdr:nvCxnSpPr>
      <xdr:spPr>
        <a:xfrm>
          <a:off x="15481300" y="1085360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145143</xdr:rowOff>
    </xdr:from>
    <xdr:to>
      <xdr:col>76</xdr:col>
      <xdr:colOff>165100</xdr:colOff>
      <xdr:row>63</xdr:row>
      <xdr:rowOff>75293</xdr:rowOff>
    </xdr:to>
    <xdr:sp macro="" textlink="">
      <xdr:nvSpPr>
        <xdr:cNvPr id="654" name="楕円 653"/>
        <xdr:cNvSpPr/>
      </xdr:nvSpPr>
      <xdr:spPr>
        <a:xfrm>
          <a:off x="1454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63</xdr:row>
      <xdr:rowOff>52251</xdr:rowOff>
    </xdr:to>
    <xdr:cxnSp macro="">
      <xdr:nvCxnSpPr>
        <xdr:cNvPr id="655" name="直線コネクタ 654"/>
        <xdr:cNvCxnSpPr/>
      </xdr:nvCxnSpPr>
      <xdr:spPr>
        <a:xfrm>
          <a:off x="14592300" y="1082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119017</xdr:rowOff>
    </xdr:from>
    <xdr:to>
      <xdr:col>72</xdr:col>
      <xdr:colOff>38100</xdr:colOff>
      <xdr:row>63</xdr:row>
      <xdr:rowOff>49167</xdr:rowOff>
    </xdr:to>
    <xdr:sp macro="" textlink="">
      <xdr:nvSpPr>
        <xdr:cNvPr id="656" name="楕円 655"/>
        <xdr:cNvSpPr/>
      </xdr:nvSpPr>
      <xdr:spPr>
        <a:xfrm>
          <a:off x="13652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169817</xdr:rowOff>
    </xdr:from>
    <xdr:to>
      <xdr:col>76</xdr:col>
      <xdr:colOff>114300</xdr:colOff>
      <xdr:row>63</xdr:row>
      <xdr:rowOff>24493</xdr:rowOff>
    </xdr:to>
    <xdr:cxnSp macro="">
      <xdr:nvCxnSpPr>
        <xdr:cNvPr id="657" name="直線コネクタ 656"/>
        <xdr:cNvCxnSpPr/>
      </xdr:nvCxnSpPr>
      <xdr:spPr>
        <a:xfrm>
          <a:off x="13703300" y="10799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91259</xdr:rowOff>
    </xdr:from>
    <xdr:to>
      <xdr:col>67</xdr:col>
      <xdr:colOff>101600</xdr:colOff>
      <xdr:row>63</xdr:row>
      <xdr:rowOff>21409</xdr:rowOff>
    </xdr:to>
    <xdr:sp macro="" textlink="">
      <xdr:nvSpPr>
        <xdr:cNvPr id="658" name="楕円 657"/>
        <xdr:cNvSpPr/>
      </xdr:nvSpPr>
      <xdr:spPr>
        <a:xfrm>
          <a:off x="12763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142059</xdr:rowOff>
    </xdr:from>
    <xdr:to>
      <xdr:col>71</xdr:col>
      <xdr:colOff>177800</xdr:colOff>
      <xdr:row>62</xdr:row>
      <xdr:rowOff>169817</xdr:rowOff>
    </xdr:to>
    <xdr:cxnSp macro="">
      <xdr:nvCxnSpPr>
        <xdr:cNvPr id="659" name="直線コネクタ 658"/>
        <xdr:cNvCxnSpPr/>
      </xdr:nvCxnSpPr>
      <xdr:spPr>
        <a:xfrm>
          <a:off x="12814300" y="107719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61"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2"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3"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94178</xdr:rowOff>
    </xdr:from>
    <xdr:ext cx="405111" cy="259045"/>
    <xdr:sp macro="" textlink="">
      <xdr:nvSpPr>
        <xdr:cNvPr id="664" name="n_1mainValue【保健センター・保健所】&#10;有形固定資産減価償却率"/>
        <xdr:cNvSpPr txBox="1"/>
      </xdr:nvSpPr>
      <xdr:spPr>
        <a:xfrm>
          <a:off x="15266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66420</xdr:rowOff>
    </xdr:from>
    <xdr:ext cx="405111" cy="259045"/>
    <xdr:sp macro="" textlink="">
      <xdr:nvSpPr>
        <xdr:cNvPr id="665" name="n_2mainValue【保健センター・保健所】&#10;有形固定資産減価償却率"/>
        <xdr:cNvSpPr txBox="1"/>
      </xdr:nvSpPr>
      <xdr:spPr>
        <a:xfrm>
          <a:off x="14389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666" name="n_3mainValue【保健センター・保健所】&#10;有形固定資産減価償却率"/>
        <xdr:cNvSpPr txBox="1"/>
      </xdr:nvSpPr>
      <xdr:spPr>
        <a:xfrm>
          <a:off x="13500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12536</xdr:rowOff>
    </xdr:from>
    <xdr:ext cx="405111" cy="259045"/>
    <xdr:sp macro="" textlink="">
      <xdr:nvSpPr>
        <xdr:cNvPr id="667" name="n_4mainValue【保健センター・保健所】&#10;有形固定資産減価償却率"/>
        <xdr:cNvSpPr txBox="1"/>
      </xdr:nvSpPr>
      <xdr:spPr>
        <a:xfrm>
          <a:off x="12611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99" name="フローチャート: 判断 698"/>
        <xdr:cNvSpPr/>
      </xdr:nvSpPr>
      <xdr:spPr>
        <a:xfrm>
          <a:off x="20383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0" name="フローチャート: 判断 699"/>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01" name="フローチャート: 判断 700"/>
        <xdr:cNvSpPr/>
      </xdr:nvSpPr>
      <xdr:spPr>
        <a:xfrm>
          <a:off x="18605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07" name="楕円 706"/>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8" name="【保健センター・保健所】&#10;一人当たり面積該当値テキスト"/>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9" name="楕円 708"/>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10" name="直線コネクタ 709"/>
        <xdr:cNvCxnSpPr/>
      </xdr:nvCxnSpPr>
      <xdr:spPr>
        <a:xfrm>
          <a:off x="21323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1" name="楕円 710"/>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12" name="直線コネクタ 711"/>
        <xdr:cNvCxnSpPr/>
      </xdr:nvCxnSpPr>
      <xdr:spPr>
        <a:xfrm>
          <a:off x="20434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3" name="楕円 712"/>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714" name="直線コネクタ 713"/>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715" name="楕円 714"/>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716" name="直線コネクタ 715"/>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116857</xdr:rowOff>
    </xdr:from>
    <xdr:ext cx="469744" cy="259045"/>
    <xdr:sp macro="" textlink="">
      <xdr:nvSpPr>
        <xdr:cNvPr id="718" name="n_2aveValue【保健センター・保健所】&#10;一人当たり面積"/>
        <xdr:cNvSpPr txBox="1"/>
      </xdr:nvSpPr>
      <xdr:spPr>
        <a:xfrm>
          <a:off x="20199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719" name="n_3aveValue【保健センター・保健所】&#10;一人当たり面積"/>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113047</xdr:rowOff>
    </xdr:from>
    <xdr:ext cx="469744" cy="259045"/>
    <xdr:sp macro="" textlink="">
      <xdr:nvSpPr>
        <xdr:cNvPr id="720" name="n_4aveValue【保健センター・保健所】&#10;一人当たり面積"/>
        <xdr:cNvSpPr txBox="1"/>
      </xdr:nvSpPr>
      <xdr:spPr>
        <a:xfrm>
          <a:off x="18421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21"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2" name="n_2mainValue【保健センター・保健所】&#10;一人当たり面積"/>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3"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724" name="n_4mainValue【保健センター・保健所】&#10;一人当たり面積"/>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127000</xdr:rowOff>
    </xdr:from>
    <xdr:to>
      <xdr:col>76</xdr:col>
      <xdr:colOff>165100</xdr:colOff>
      <xdr:row>82</xdr:row>
      <xdr:rowOff>57150</xdr:rowOff>
    </xdr:to>
    <xdr:sp macro="" textlink="">
      <xdr:nvSpPr>
        <xdr:cNvPr id="756" name="フローチャート: 判断 755"/>
        <xdr:cNvSpPr/>
      </xdr:nvSpPr>
      <xdr:spPr>
        <a:xfrm>
          <a:off x="14541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7" name="フローチャート: 判断 756"/>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8" name="フローチャート: 判断 757"/>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72389</xdr:rowOff>
    </xdr:from>
    <xdr:to>
      <xdr:col>85</xdr:col>
      <xdr:colOff>177800</xdr:colOff>
      <xdr:row>83</xdr:row>
      <xdr:rowOff>2539</xdr:rowOff>
    </xdr:to>
    <xdr:sp macro="" textlink="">
      <xdr:nvSpPr>
        <xdr:cNvPr id="764" name="楕円 763"/>
        <xdr:cNvSpPr/>
      </xdr:nvSpPr>
      <xdr:spPr>
        <a:xfrm>
          <a:off x="162687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50816</xdr:rowOff>
    </xdr:from>
    <xdr:ext cx="405111" cy="259045"/>
    <xdr:sp macro="" textlink="">
      <xdr:nvSpPr>
        <xdr:cNvPr id="765" name="【消防施設】&#10;有形固定資産減価償却率該当値テキスト"/>
        <xdr:cNvSpPr txBox="1"/>
      </xdr:nvSpPr>
      <xdr:spPr>
        <a:xfrm>
          <a:off x="16357600" y="1410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38100</xdr:rowOff>
    </xdr:from>
    <xdr:to>
      <xdr:col>81</xdr:col>
      <xdr:colOff>101600</xdr:colOff>
      <xdr:row>82</xdr:row>
      <xdr:rowOff>139700</xdr:rowOff>
    </xdr:to>
    <xdr:sp macro="" textlink="">
      <xdr:nvSpPr>
        <xdr:cNvPr id="766" name="楕円 765"/>
        <xdr:cNvSpPr/>
      </xdr:nvSpPr>
      <xdr:spPr>
        <a:xfrm>
          <a:off x="15430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88900</xdr:rowOff>
    </xdr:from>
    <xdr:to>
      <xdr:col>85</xdr:col>
      <xdr:colOff>127000</xdr:colOff>
      <xdr:row>82</xdr:row>
      <xdr:rowOff>123189</xdr:rowOff>
    </xdr:to>
    <xdr:cxnSp macro="">
      <xdr:nvCxnSpPr>
        <xdr:cNvPr id="767" name="直線コネクタ 766"/>
        <xdr:cNvCxnSpPr/>
      </xdr:nvCxnSpPr>
      <xdr:spPr>
        <a:xfrm>
          <a:off x="15481300" y="14147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68" name="楕円 767"/>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88900</xdr:rowOff>
    </xdr:to>
    <xdr:cxnSp macro="">
      <xdr:nvCxnSpPr>
        <xdr:cNvPr id="769" name="直線コネクタ 768"/>
        <xdr:cNvCxnSpPr/>
      </xdr:nvCxnSpPr>
      <xdr:spPr>
        <a:xfrm>
          <a:off x="14592300" y="141084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31750</xdr:rowOff>
    </xdr:from>
    <xdr:to>
      <xdr:col>72</xdr:col>
      <xdr:colOff>38100</xdr:colOff>
      <xdr:row>82</xdr:row>
      <xdr:rowOff>133350</xdr:rowOff>
    </xdr:to>
    <xdr:sp macro="" textlink="">
      <xdr:nvSpPr>
        <xdr:cNvPr id="770" name="楕円 769"/>
        <xdr:cNvSpPr/>
      </xdr:nvSpPr>
      <xdr:spPr>
        <a:xfrm>
          <a:off x="136525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82550</xdr:rowOff>
    </xdr:to>
    <xdr:cxnSp macro="">
      <xdr:nvCxnSpPr>
        <xdr:cNvPr id="771" name="直線コネクタ 770"/>
        <xdr:cNvCxnSpPr/>
      </xdr:nvCxnSpPr>
      <xdr:spPr>
        <a:xfrm flipV="1">
          <a:off x="13703300" y="141084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xdr:rowOff>
    </xdr:from>
    <xdr:to>
      <xdr:col>67</xdr:col>
      <xdr:colOff>101600</xdr:colOff>
      <xdr:row>82</xdr:row>
      <xdr:rowOff>107950</xdr:rowOff>
    </xdr:to>
    <xdr:sp macro="" textlink="">
      <xdr:nvSpPr>
        <xdr:cNvPr id="772" name="楕円 771"/>
        <xdr:cNvSpPr/>
      </xdr:nvSpPr>
      <xdr:spPr>
        <a:xfrm>
          <a:off x="1276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57150</xdr:rowOff>
    </xdr:from>
    <xdr:to>
      <xdr:col>71</xdr:col>
      <xdr:colOff>177800</xdr:colOff>
      <xdr:row>82</xdr:row>
      <xdr:rowOff>82550</xdr:rowOff>
    </xdr:to>
    <xdr:cxnSp macro="">
      <xdr:nvCxnSpPr>
        <xdr:cNvPr id="773" name="直線コネクタ 772"/>
        <xdr:cNvCxnSpPr/>
      </xdr:nvCxnSpPr>
      <xdr:spPr>
        <a:xfrm>
          <a:off x="12814300" y="141160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73677</xdr:rowOff>
    </xdr:from>
    <xdr:ext cx="405111" cy="259045"/>
    <xdr:sp macro="" textlink="">
      <xdr:nvSpPr>
        <xdr:cNvPr id="775" name="n_2aveValue【消防施設】&#10;有形固定資産減価償却率"/>
        <xdr:cNvSpPr txBox="1"/>
      </xdr:nvSpPr>
      <xdr:spPr>
        <a:xfrm>
          <a:off x="143897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6" name="n_3aveValue【消防施設】&#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77" name="n_4aveValue【消防施設】&#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130827</xdr:rowOff>
    </xdr:from>
    <xdr:ext cx="405111" cy="259045"/>
    <xdr:sp macro="" textlink="">
      <xdr:nvSpPr>
        <xdr:cNvPr id="778" name="n_1mainValue【消防施設】&#10;有形固定資産減価償却率"/>
        <xdr:cNvSpPr txBox="1"/>
      </xdr:nvSpPr>
      <xdr:spPr>
        <a:xfrm>
          <a:off x="15266044" y="1418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9" name="n_2main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124477</xdr:rowOff>
    </xdr:from>
    <xdr:ext cx="405111" cy="259045"/>
    <xdr:sp macro="" textlink="">
      <xdr:nvSpPr>
        <xdr:cNvPr id="780" name="n_3mainValue【消防施設】&#10;有形固定資産減価償却率"/>
        <xdr:cNvSpPr txBox="1"/>
      </xdr:nvSpPr>
      <xdr:spPr>
        <a:xfrm>
          <a:off x="13500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81" name="n_4mainValue【消防施設】&#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63103</xdr:rowOff>
    </xdr:from>
    <xdr:to>
      <xdr:col>107</xdr:col>
      <xdr:colOff>101600</xdr:colOff>
      <xdr:row>86</xdr:row>
      <xdr:rowOff>164703</xdr:rowOff>
    </xdr:to>
    <xdr:sp macro="" textlink="">
      <xdr:nvSpPr>
        <xdr:cNvPr id="813" name="フローチャート: 判断 812"/>
        <xdr:cNvSpPr/>
      </xdr:nvSpPr>
      <xdr:spPr>
        <a:xfrm>
          <a:off x="20383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814" name="フローチャート: 判断 813"/>
        <xdr:cNvSpPr/>
      </xdr:nvSpPr>
      <xdr:spPr>
        <a:xfrm>
          <a:off x="19494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63116</xdr:rowOff>
    </xdr:from>
    <xdr:to>
      <xdr:col>98</xdr:col>
      <xdr:colOff>38100</xdr:colOff>
      <xdr:row>86</xdr:row>
      <xdr:rowOff>164716</xdr:rowOff>
    </xdr:to>
    <xdr:sp macro="" textlink="">
      <xdr:nvSpPr>
        <xdr:cNvPr id="815" name="フローチャート: 判断 814"/>
        <xdr:cNvSpPr/>
      </xdr:nvSpPr>
      <xdr:spPr>
        <a:xfrm>
          <a:off x="18605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63184</xdr:rowOff>
    </xdr:from>
    <xdr:to>
      <xdr:col>116</xdr:col>
      <xdr:colOff>114300</xdr:colOff>
      <xdr:row>86</xdr:row>
      <xdr:rowOff>164784</xdr:rowOff>
    </xdr:to>
    <xdr:sp macro="" textlink="">
      <xdr:nvSpPr>
        <xdr:cNvPr id="821" name="楕円 820"/>
        <xdr:cNvSpPr/>
      </xdr:nvSpPr>
      <xdr:spPr>
        <a:xfrm>
          <a:off x="22110700" y="14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63187</xdr:rowOff>
    </xdr:from>
    <xdr:to>
      <xdr:col>112</xdr:col>
      <xdr:colOff>38100</xdr:colOff>
      <xdr:row>86</xdr:row>
      <xdr:rowOff>164787</xdr:rowOff>
    </xdr:to>
    <xdr:sp macro="" textlink="">
      <xdr:nvSpPr>
        <xdr:cNvPr id="823" name="楕円 822"/>
        <xdr:cNvSpPr/>
      </xdr:nvSpPr>
      <xdr:spPr>
        <a:xfrm>
          <a:off x="21272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113984</xdr:rowOff>
    </xdr:from>
    <xdr:to>
      <xdr:col>116</xdr:col>
      <xdr:colOff>63500</xdr:colOff>
      <xdr:row>86</xdr:row>
      <xdr:rowOff>113987</xdr:rowOff>
    </xdr:to>
    <xdr:cxnSp macro="">
      <xdr:nvCxnSpPr>
        <xdr:cNvPr id="824" name="直線コネクタ 823"/>
        <xdr:cNvCxnSpPr/>
      </xdr:nvCxnSpPr>
      <xdr:spPr>
        <a:xfrm flipV="1">
          <a:off x="21323300" y="1485868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63187</xdr:rowOff>
    </xdr:from>
    <xdr:to>
      <xdr:col>107</xdr:col>
      <xdr:colOff>101600</xdr:colOff>
      <xdr:row>86</xdr:row>
      <xdr:rowOff>164787</xdr:rowOff>
    </xdr:to>
    <xdr:sp macro="" textlink="">
      <xdr:nvSpPr>
        <xdr:cNvPr id="825" name="楕円 824"/>
        <xdr:cNvSpPr/>
      </xdr:nvSpPr>
      <xdr:spPr>
        <a:xfrm>
          <a:off x="20383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113987</xdr:rowOff>
    </xdr:from>
    <xdr:to>
      <xdr:col>111</xdr:col>
      <xdr:colOff>177800</xdr:colOff>
      <xdr:row>86</xdr:row>
      <xdr:rowOff>113987</xdr:rowOff>
    </xdr:to>
    <xdr:cxnSp macro="">
      <xdr:nvCxnSpPr>
        <xdr:cNvPr id="826" name="直線コネクタ 825"/>
        <xdr:cNvCxnSpPr/>
      </xdr:nvCxnSpPr>
      <xdr:spPr>
        <a:xfrm>
          <a:off x="20434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63187</xdr:rowOff>
    </xdr:from>
    <xdr:to>
      <xdr:col>102</xdr:col>
      <xdr:colOff>165100</xdr:colOff>
      <xdr:row>86</xdr:row>
      <xdr:rowOff>164787</xdr:rowOff>
    </xdr:to>
    <xdr:sp macro="" textlink="">
      <xdr:nvSpPr>
        <xdr:cNvPr id="827" name="楕円 826"/>
        <xdr:cNvSpPr/>
      </xdr:nvSpPr>
      <xdr:spPr>
        <a:xfrm>
          <a:off x="19494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113987</xdr:rowOff>
    </xdr:from>
    <xdr:to>
      <xdr:col>107</xdr:col>
      <xdr:colOff>50800</xdr:colOff>
      <xdr:row>86</xdr:row>
      <xdr:rowOff>113987</xdr:rowOff>
    </xdr:to>
    <xdr:cxnSp macro="">
      <xdr:nvCxnSpPr>
        <xdr:cNvPr id="828" name="直線コネクタ 827"/>
        <xdr:cNvCxnSpPr/>
      </xdr:nvCxnSpPr>
      <xdr:spPr>
        <a:xfrm>
          <a:off x="19545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63187</xdr:rowOff>
    </xdr:from>
    <xdr:to>
      <xdr:col>98</xdr:col>
      <xdr:colOff>38100</xdr:colOff>
      <xdr:row>86</xdr:row>
      <xdr:rowOff>164787</xdr:rowOff>
    </xdr:to>
    <xdr:sp macro="" textlink="">
      <xdr:nvSpPr>
        <xdr:cNvPr id="829" name="楕円 828"/>
        <xdr:cNvSpPr/>
      </xdr:nvSpPr>
      <xdr:spPr>
        <a:xfrm>
          <a:off x="18605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113987</xdr:rowOff>
    </xdr:from>
    <xdr:to>
      <xdr:col>102</xdr:col>
      <xdr:colOff>114300</xdr:colOff>
      <xdr:row>86</xdr:row>
      <xdr:rowOff>113987</xdr:rowOff>
    </xdr:to>
    <xdr:cxnSp macro="">
      <xdr:nvCxnSpPr>
        <xdr:cNvPr id="830" name="直線コネクタ 829"/>
        <xdr:cNvCxnSpPr/>
      </xdr:nvCxnSpPr>
      <xdr:spPr>
        <a:xfrm>
          <a:off x="18656300" y="14858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9780</xdr:rowOff>
    </xdr:from>
    <xdr:ext cx="469744" cy="259045"/>
    <xdr:sp macro="" textlink="">
      <xdr:nvSpPr>
        <xdr:cNvPr id="832" name="n_2aveValue【消防施設】&#10;一人当たり面積"/>
        <xdr:cNvSpPr txBox="1"/>
      </xdr:nvSpPr>
      <xdr:spPr>
        <a:xfrm>
          <a:off x="20199427" y="145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9800</xdr:rowOff>
    </xdr:from>
    <xdr:ext cx="469744" cy="259045"/>
    <xdr:sp macro="" textlink="">
      <xdr:nvSpPr>
        <xdr:cNvPr id="833" name="n_3aveValue【消防施設】&#10;一人当たり面積"/>
        <xdr:cNvSpPr txBox="1"/>
      </xdr:nvSpPr>
      <xdr:spPr>
        <a:xfrm>
          <a:off x="19310427" y="145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9793</xdr:rowOff>
    </xdr:from>
    <xdr:ext cx="469744" cy="259045"/>
    <xdr:sp macro="" textlink="">
      <xdr:nvSpPr>
        <xdr:cNvPr id="834" name="n_4aveValue【消防施設】&#10;一人当たり面積"/>
        <xdr:cNvSpPr txBox="1"/>
      </xdr:nvSpPr>
      <xdr:spPr>
        <a:xfrm>
          <a:off x="18421427" y="145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155914</xdr:rowOff>
    </xdr:from>
    <xdr:ext cx="469744" cy="259045"/>
    <xdr:sp macro="" textlink="">
      <xdr:nvSpPr>
        <xdr:cNvPr id="835" name="n_1mainValue【消防施設】&#10;一人当たり面積"/>
        <xdr:cNvSpPr txBox="1"/>
      </xdr:nvSpPr>
      <xdr:spPr>
        <a:xfrm>
          <a:off x="210757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155914</xdr:rowOff>
    </xdr:from>
    <xdr:ext cx="469744" cy="259045"/>
    <xdr:sp macro="" textlink="">
      <xdr:nvSpPr>
        <xdr:cNvPr id="836" name="n_2mainValue【消防施設】&#10;一人当たり面積"/>
        <xdr:cNvSpPr txBox="1"/>
      </xdr:nvSpPr>
      <xdr:spPr>
        <a:xfrm>
          <a:off x="20199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155914</xdr:rowOff>
    </xdr:from>
    <xdr:ext cx="469744" cy="259045"/>
    <xdr:sp macro="" textlink="">
      <xdr:nvSpPr>
        <xdr:cNvPr id="837" name="n_3mainValue【消防施設】&#10;一人当たり面積"/>
        <xdr:cNvSpPr txBox="1"/>
      </xdr:nvSpPr>
      <xdr:spPr>
        <a:xfrm>
          <a:off x="19310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155914</xdr:rowOff>
    </xdr:from>
    <xdr:ext cx="469744" cy="259045"/>
    <xdr:sp macro="" textlink="">
      <xdr:nvSpPr>
        <xdr:cNvPr id="838" name="n_4mainValue【消防施設】&#10;一人当たり面積"/>
        <xdr:cNvSpPr txBox="1"/>
      </xdr:nvSpPr>
      <xdr:spPr>
        <a:xfrm>
          <a:off x="18421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880" name="楕円 879"/>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881" name="【庁舎】&#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882" name="楕円 881"/>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143148</xdr:rowOff>
    </xdr:to>
    <xdr:cxnSp macro="">
      <xdr:nvCxnSpPr>
        <xdr:cNvPr id="883" name="直線コネクタ 882"/>
        <xdr:cNvCxnSpPr/>
      </xdr:nvCxnSpPr>
      <xdr:spPr>
        <a:xfrm flipV="1">
          <a:off x="15481300" y="17985377"/>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84" name="楕円 883"/>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143148</xdr:rowOff>
    </xdr:to>
    <xdr:cxnSp macro="">
      <xdr:nvCxnSpPr>
        <xdr:cNvPr id="885" name="直線コネクタ 884"/>
        <xdr:cNvCxnSpPr/>
      </xdr:nvCxnSpPr>
      <xdr:spPr>
        <a:xfrm>
          <a:off x="14592300" y="181192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86" name="楕円 885"/>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117021</xdr:rowOff>
    </xdr:to>
    <xdr:cxnSp macro="">
      <xdr:nvCxnSpPr>
        <xdr:cNvPr id="887" name="直線コネクタ 886"/>
        <xdr:cNvCxnSpPr/>
      </xdr:nvCxnSpPr>
      <xdr:spPr>
        <a:xfrm>
          <a:off x="13703300" y="1806212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88" name="楕円 887"/>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59871</xdr:rowOff>
    </xdr:to>
    <xdr:cxnSp macro="">
      <xdr:nvCxnSpPr>
        <xdr:cNvPr id="889" name="直線コネクタ 888"/>
        <xdr:cNvCxnSpPr/>
      </xdr:nvCxnSpPr>
      <xdr:spPr>
        <a:xfrm>
          <a:off x="12814300" y="180049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891"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892"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3"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894" name="n_1mainValue【庁舎】&#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895"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896" name="n_3mainValue【庁舎】&#10;有形固定資産減価償却率"/>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897" name="n_4mainValue【庁舎】&#10;有形固定資産減価償却率"/>
        <xdr:cNvSpPr txBox="1"/>
      </xdr:nvSpPr>
      <xdr:spPr>
        <a:xfrm>
          <a:off x="12611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1" name="フローチャート: 判断 930"/>
        <xdr:cNvSpPr/>
      </xdr:nvSpPr>
      <xdr:spPr>
        <a:xfrm>
          <a:off x="2038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2" name="フローチャート: 判断 931"/>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3" name="フローチャート: 判断 932"/>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939" name="楕円 938"/>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940" name="【庁舎】&#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54792</xdr:rowOff>
    </xdr:from>
    <xdr:to>
      <xdr:col>112</xdr:col>
      <xdr:colOff>38100</xdr:colOff>
      <xdr:row>107</xdr:row>
      <xdr:rowOff>156392</xdr:rowOff>
    </xdr:to>
    <xdr:sp macro="" textlink="">
      <xdr:nvSpPr>
        <xdr:cNvPr id="941" name="楕円 940"/>
        <xdr:cNvSpPr/>
      </xdr:nvSpPr>
      <xdr:spPr>
        <a:xfrm>
          <a:off x="2127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105592</xdr:rowOff>
    </xdr:to>
    <xdr:cxnSp macro="">
      <xdr:nvCxnSpPr>
        <xdr:cNvPr id="942" name="直線コネクタ 941"/>
        <xdr:cNvCxnSpPr/>
      </xdr:nvCxnSpPr>
      <xdr:spPr>
        <a:xfrm flipV="1">
          <a:off x="21323300" y="184491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943" name="楕円 942"/>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105592</xdr:rowOff>
    </xdr:from>
    <xdr:to>
      <xdr:col>111</xdr:col>
      <xdr:colOff>177800</xdr:colOff>
      <xdr:row>107</xdr:row>
      <xdr:rowOff>107224</xdr:rowOff>
    </xdr:to>
    <xdr:cxnSp macro="">
      <xdr:nvCxnSpPr>
        <xdr:cNvPr id="944" name="直線コネクタ 943"/>
        <xdr:cNvCxnSpPr/>
      </xdr:nvCxnSpPr>
      <xdr:spPr>
        <a:xfrm flipV="1">
          <a:off x="20434300" y="1845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945" name="楕円 944"/>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108857</xdr:rowOff>
    </xdr:to>
    <xdr:cxnSp macro="">
      <xdr:nvCxnSpPr>
        <xdr:cNvPr id="946" name="直線コネクタ 945"/>
        <xdr:cNvCxnSpPr/>
      </xdr:nvCxnSpPr>
      <xdr:spPr>
        <a:xfrm flipV="1">
          <a:off x="19545300" y="1845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47" name="楕円 946"/>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108857</xdr:rowOff>
    </xdr:from>
    <xdr:to>
      <xdr:col>102</xdr:col>
      <xdr:colOff>114300</xdr:colOff>
      <xdr:row>107</xdr:row>
      <xdr:rowOff>110489</xdr:rowOff>
    </xdr:to>
    <xdr:cxnSp macro="">
      <xdr:nvCxnSpPr>
        <xdr:cNvPr id="948" name="直線コネクタ 947"/>
        <xdr:cNvCxnSpPr/>
      </xdr:nvCxnSpPr>
      <xdr:spPr>
        <a:xfrm flipV="1">
          <a:off x="18656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164754</xdr:rowOff>
    </xdr:from>
    <xdr:ext cx="469744" cy="259045"/>
    <xdr:sp macro="" textlink="">
      <xdr:nvSpPr>
        <xdr:cNvPr id="950" name="n_2aveValue【庁舎】&#10;一人当たり面積"/>
        <xdr:cNvSpPr txBox="1"/>
      </xdr:nvSpPr>
      <xdr:spPr>
        <a:xfrm>
          <a:off x="20199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51"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52"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147519</xdr:rowOff>
    </xdr:from>
    <xdr:ext cx="469744" cy="259045"/>
    <xdr:sp macro="" textlink="">
      <xdr:nvSpPr>
        <xdr:cNvPr id="953" name="n_1mainValue【庁舎】&#10;一人当たり面積"/>
        <xdr:cNvSpPr txBox="1"/>
      </xdr:nvSpPr>
      <xdr:spPr>
        <a:xfrm>
          <a:off x="210757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954" name="n_2mainValue【庁舎】&#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955"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56" name="n_4mainValue【庁舎】&#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すべての施設で類似団体内平均より</a:t>
          </a:r>
          <a:r>
            <a:rPr kumimoji="1" lang="ja-JP" altLang="ja-JP" sz="1100">
              <a:solidFill>
                <a:schemeClr val="dk1"/>
              </a:solidFill>
              <a:effectLst/>
              <a:latin typeface="+mn-lt"/>
              <a:ea typeface="+mn-ea"/>
              <a:cs typeface="+mn-cs"/>
            </a:rPr>
            <a:t>高い比率となっているが、一人当たり面積でみると、すべての施設で類似団体平均を下回っている。</a:t>
          </a:r>
          <a:endParaRPr lang="ja-JP" altLang="ja-JP" sz="1400">
            <a:effectLst/>
          </a:endParaRPr>
        </a:p>
        <a:p>
          <a:r>
            <a:rPr kumimoji="1" lang="ja-JP" altLang="en-US" sz="1100">
              <a:solidFill>
                <a:schemeClr val="dk1"/>
              </a:solidFill>
              <a:effectLst/>
              <a:latin typeface="+mn-lt"/>
              <a:ea typeface="+mn-ea"/>
              <a:cs typeface="+mn-cs"/>
            </a:rPr>
            <a:t>古い施設を大事に使い続けているとも言えますが、経年による劣化等は避けられないため</a:t>
          </a:r>
          <a:r>
            <a:rPr kumimoji="1" lang="ja-JP" altLang="ja-JP" sz="1100">
              <a:solidFill>
                <a:schemeClr val="dk1"/>
              </a:solidFill>
              <a:effectLst/>
              <a:latin typeface="+mn-lt"/>
              <a:ea typeface="+mn-ea"/>
              <a:cs typeface="+mn-cs"/>
            </a:rPr>
            <a:t>、計画的な</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更新や長寿命化対策</a:t>
          </a:r>
          <a:r>
            <a:rPr kumimoji="1" lang="ja-JP" altLang="en-US" sz="1100">
              <a:solidFill>
                <a:schemeClr val="dk1"/>
              </a:solidFill>
              <a:effectLst/>
              <a:latin typeface="+mn-lt"/>
              <a:ea typeface="+mn-ea"/>
              <a:cs typeface="+mn-cs"/>
            </a:rPr>
            <a:t>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須坂市の市民一人あたりの市税収入は県内</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市中</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増加したため、財政力指数は前年度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となった。今後は税収を増やすためにインターチェンジ周辺開発の推進や移住支援などの人口増対策、産業振興や企業立地の促進などの施策を引き続き進めていく。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138447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経常的支出に充当した一般財源は、人件費や物件費、公債費等が増加したため対前年度比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％増加したが、経常的収入（一般財源）については地方税が対前年度比で減となったものの、地方消費税交付金や普通交付税などが増加したことにより、前年度より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％増となったため、経常収支比率は対前年度比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年度の比率は全国・類似団体平均、長野県平均ともに下回ったが、今後も行財政改革を行い、事務事業の見直しなどによる経常経費の削減や歳入の増に取り組む。</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60</xdr:row>
      <xdr:rowOff>113877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687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2752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0087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46990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612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71120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退職手当の増、ふるさと応援寄附金の増に伴う手数料の増により物件費等が増加したため、人口１人当たり決算額は増加となった。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人件費と物件費が比較的に高い傾向にあるのは、近隣町村の消防業務を受託しているなどの特殊要因によるところも大きい。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74133</xdr:rowOff>
    </xdr:from>
    <xdr:to>
      <xdr:col>23</xdr:col>
      <xdr:colOff>133350</xdr:colOff>
      <xdr:row>82</xdr:row>
      <xdr:rowOff>83731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3033"/>
          <a:ext cx="8382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39303</xdr:rowOff>
    </xdr:from>
    <xdr:to>
      <xdr:col>19</xdr:col>
      <xdr:colOff>133350</xdr:colOff>
      <xdr:row>82</xdr:row>
      <xdr:rowOff>74133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98203"/>
          <a:ext cx="889000" cy="3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18140</xdr:rowOff>
    </xdr:from>
    <xdr:to>
      <xdr:col>15</xdr:col>
      <xdr:colOff>82550</xdr:colOff>
      <xdr:row>82</xdr:row>
      <xdr:rowOff>39303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77040"/>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15512</xdr:rowOff>
    </xdr:from>
    <xdr:to>
      <xdr:col>11</xdr:col>
      <xdr:colOff>31750</xdr:colOff>
      <xdr:row>82</xdr:row>
      <xdr:rowOff>18140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74412"/>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1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1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32931</xdr:rowOff>
    </xdr:from>
    <xdr:to>
      <xdr:col>23</xdr:col>
      <xdr:colOff>184150</xdr:colOff>
      <xdr:row>82</xdr:row>
      <xdr:rowOff>134531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125658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23333</xdr:rowOff>
    </xdr:from>
    <xdr:to>
      <xdr:col>19</xdr:col>
      <xdr:colOff>184150</xdr:colOff>
      <xdr:row>82</xdr:row>
      <xdr:rowOff>124933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135110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159953</xdr:rowOff>
    </xdr:from>
    <xdr:to>
      <xdr:col>15</xdr:col>
      <xdr:colOff>133350</xdr:colOff>
      <xdr:row>82</xdr:row>
      <xdr:rowOff>90103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74880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138790</xdr:rowOff>
    </xdr:from>
    <xdr:to>
      <xdr:col>11</xdr:col>
      <xdr:colOff>82550</xdr:colOff>
      <xdr:row>82</xdr:row>
      <xdr:rowOff>68940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79117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9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136162</xdr:rowOff>
    </xdr:from>
    <xdr:to>
      <xdr:col>7</xdr:col>
      <xdr:colOff>31750</xdr:colOff>
      <xdr:row>82</xdr:row>
      <xdr:rowOff>66312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76489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「須坂市行財政改革プラン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」に基づき、人件費の削減や、職員年齢構成の改善を行い、給与水準の適正化を図っていく。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77611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これまで定員適正化計画や市の総合基本計画に基づき職員の削減を実施してきた。当市においては、近隣町村の消防業務を受託しているなどの特殊要因があるため、全国・県平均を上回っているが、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年以降は前期基本計画（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2021-2025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）に基づき職員数の適正化に取り組んでいる。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95734</xdr:rowOff>
    </xdr:from>
    <xdr:to>
      <xdr:col>81</xdr:col>
      <xdr:colOff>44450</xdr:colOff>
      <xdr:row>59</xdr:row>
      <xdr:rowOff>101479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1128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87691</xdr:rowOff>
    </xdr:from>
    <xdr:to>
      <xdr:col>77</xdr:col>
      <xdr:colOff>44450</xdr:colOff>
      <xdr:row>59</xdr:row>
      <xdr:rowOff>95734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032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87691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830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83094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8830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50679</xdr:rowOff>
    </xdr:from>
    <xdr:to>
      <xdr:col>81</xdr:col>
      <xdr:colOff>95250</xdr:colOff>
      <xdr:row>59</xdr:row>
      <xdr:rowOff>152279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67206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44934</xdr:rowOff>
    </xdr:from>
    <xdr:to>
      <xdr:col>77</xdr:col>
      <xdr:colOff>95250</xdr:colOff>
      <xdr:row>59</xdr:row>
      <xdr:rowOff>146534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156711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36891</xdr:rowOff>
    </xdr:from>
    <xdr:to>
      <xdr:col>73</xdr:col>
      <xdr:colOff>44450</xdr:colOff>
      <xdr:row>59</xdr:row>
      <xdr:rowOff>138491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123268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108330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32294</xdr:rowOff>
    </xdr:from>
    <xdr:to>
      <xdr:col>64</xdr:col>
      <xdr:colOff>152400</xdr:colOff>
      <xdr:row>59</xdr:row>
      <xdr:rowOff>133894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118671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分子の元利償還金は増加したが、分母の標準財政規模が増加したことから、単年では対前年度比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％減となり、３ヶ年平均でも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今後はインターチェンジ周辺開発や老朽化した公共施設の長寿命化などに起債を活用する予定であり、元利償還金がさらに増加するため、比率は増加していくと見込んでいる。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24024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5762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28046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28046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16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17992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5359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53569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130598</xdr:rowOff>
    </xdr:from>
    <xdr:to>
      <xdr:col>64</xdr:col>
      <xdr:colOff>152400</xdr:colOff>
      <xdr:row>37</xdr:row>
      <xdr:rowOff>60748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分子は地方債残高の増により将来負担額は増加したものの、充当可能基金が増加したことにより、前年度と比較すると減少した。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分母は普通交付税や臨時財政対策債の増等により標準財政規模が増加し、算入公債費等の額も減少したため大幅増となり、将来負担比率は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今後はインターチェンジ周辺開発や老朽化した公共施設の長寿命化など地方債残高の増加や、充当可能基金の減少を見込んでおり、将来負担比率は上昇すると見込んでいる。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125603</xdr:rowOff>
    </xdr:from>
    <xdr:to>
      <xdr:col>81</xdr:col>
      <xdr:colOff>44450</xdr:colOff>
      <xdr:row>14</xdr:row>
      <xdr:rowOff>142977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2590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110380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10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142977</xdr:rowOff>
    </xdr:from>
    <xdr:to>
      <xdr:col>77</xdr:col>
      <xdr:colOff>44450</xdr:colOff>
      <xdr:row>14</xdr:row>
      <xdr:rowOff>147803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4327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147803</xdr:rowOff>
    </xdr:from>
    <xdr:to>
      <xdr:col>72</xdr:col>
      <xdr:colOff>203200</xdr:colOff>
      <xdr:row>15</xdr:row>
      <xdr:rowOff>17374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481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110998</xdr:rowOff>
    </xdr:from>
    <xdr:to>
      <xdr:col>73</xdr:col>
      <xdr:colOff>44450</xdr:colOff>
      <xdr:row>15</xdr:row>
      <xdr:rowOff>41148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25925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17374</xdr:rowOff>
    </xdr:from>
    <xdr:to>
      <xdr:col>68</xdr:col>
      <xdr:colOff>152400</xdr:colOff>
      <xdr:row>15</xdr:row>
      <xdr:rowOff>39091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891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122580</xdr:rowOff>
    </xdr:from>
    <xdr:to>
      <xdr:col>68</xdr:col>
      <xdr:colOff>203200</xdr:colOff>
      <xdr:row>15</xdr:row>
      <xdr:rowOff>52730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74803</xdr:rowOff>
    </xdr:from>
    <xdr:to>
      <xdr:col>81</xdr:col>
      <xdr:colOff>95250</xdr:colOff>
      <xdr:row>15</xdr:row>
      <xdr:rowOff>4953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167530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92177</xdr:rowOff>
    </xdr:from>
    <xdr:to>
      <xdr:col>77</xdr:col>
      <xdr:colOff>95250</xdr:colOff>
      <xdr:row>15</xdr:row>
      <xdr:rowOff>22327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32504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6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97003</xdr:rowOff>
    </xdr:from>
    <xdr:to>
      <xdr:col>73</xdr:col>
      <xdr:colOff>44450</xdr:colOff>
      <xdr:row>15</xdr:row>
      <xdr:rowOff>27153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37330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6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138024</xdr:rowOff>
    </xdr:from>
    <xdr:to>
      <xdr:col>68</xdr:col>
      <xdr:colOff>203200</xdr:colOff>
      <xdr:row>15</xdr:row>
      <xdr:rowOff>68174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52951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74668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4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0" name="テキスト ボックス 469">
          <a:extLst>
            <a:ext uri="{FF2B5EF4-FFF2-40B4-BE49-F238E27FC236}">
              <a16:creationId xmlns:a16="http://schemas.microsoft.com/office/drawing/2014/main" id="{08F74A9B-52D8-463F-9417-04AA91A72E2F}"/>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年度からの会計年度任用職員の制度移行による増加に加え、退職者の増による退職手当の増加などもあり比率は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今後は市の総合計画に沿った職員数の適正化や個別計画である行財政改革プラン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による職員の働き方改革を推進し、時間外勤務手当等の人件費の削減に努めていく。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好調なふるさと寄附金の増に伴い、手数料が増加していることなどにより、前年度対比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国平均は下回っているものの、県・類似団体平均は上回っており、物件費の縮減については、引き続き大きな課題となっているため、事務事業の見直しを徹底して行い、さらなる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98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19</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16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152400</xdr:rowOff>
    </xdr:from>
    <xdr:to>
      <xdr:col>69</xdr:col>
      <xdr:colOff>92075</xdr:colOff>
      <xdr:row>20</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8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107950</xdr:rowOff>
    </xdr:from>
    <xdr:to>
      <xdr:col>74</xdr:col>
      <xdr:colOff>31750</xdr:colOff>
      <xdr:row>20</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101600</xdr:rowOff>
    </xdr:from>
    <xdr:to>
      <xdr:col>65</xdr:col>
      <xdr:colOff>53975</xdr:colOff>
      <xdr:row>21</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障がい者支援費サービス事業費の増などにより決算額は増加しているが、それ以上に分母が増加したため比率は減少した。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今後も支援費サービス事業や障害福祉費、保育所の運営などの児童福祉費が増加見込みであり、扶助費の比率は上昇していく見込みである。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59</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044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その他については、施設の老朽化に伴う維持補修費の増や高齢化に伴う介護保険特別会計などへの繰出金が増があるが、前年度比では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今後は介護保険特別会計への繰出金が増加傾向にあるため、保険料の適正化等を図り、普通会計の負担を減らしていくよう努める。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79647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832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55</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9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9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112304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9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補助費等については下水道事業への補助減や充当財源の増などにより前年度比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％の減少となった。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経常経費としては今後は横ばいで推移していくと考えられるが、各種団体への負担金などさらなる見直しを図っていく。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28702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現状は全国・県・類似団体平均を下回っているが、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３年度にかけて多額の借り入れを行っており、今後大幅な上昇が見込まれるため、引き続き健全財政を堅持していく必要がある。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51562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05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03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67564</xdr:rowOff>
    </xdr:from>
    <xdr:to>
      <xdr:col>15</xdr:col>
      <xdr:colOff>98425</xdr:colOff>
      <xdr:row>75</xdr:row>
      <xdr:rowOff>83566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263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72136</xdr:rowOff>
    </xdr:from>
    <xdr:to>
      <xdr:col>11</xdr:col>
      <xdr:colOff>9525</xdr:colOff>
      <xdr:row>75</xdr:row>
      <xdr:rowOff>83566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308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16764</xdr:rowOff>
    </xdr:from>
    <xdr:to>
      <xdr:col>15</xdr:col>
      <xdr:colOff>149225</xdr:colOff>
      <xdr:row>75</xdr:row>
      <xdr:rowOff>118364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21336</xdr:rowOff>
    </xdr:from>
    <xdr:to>
      <xdr:col>6</xdr:col>
      <xdr:colOff>171450</xdr:colOff>
      <xdr:row>75</xdr:row>
      <xdr:rowOff>122936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133113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公債費ではすべて平均を下回っているが、公債費以外については、県・類似団体平均を上回っており、数値については前年度から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％減となったものの、依然高い状態が続いている。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今後も引き続き事務事業の見直し等、経常経費の削減に取り組んでいく。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469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74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109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55390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113285</xdr:rowOff>
    </xdr:from>
    <xdr:to>
      <xdr:col>69</xdr:col>
      <xdr:colOff>92075</xdr:colOff>
      <xdr:row>80</xdr:row>
      <xdr:rowOff>163576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292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123714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112776</xdr:rowOff>
    </xdr:from>
    <xdr:to>
      <xdr:col>65</xdr:col>
      <xdr:colOff>53975</xdr:colOff>
      <xdr:row>81</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120967</xdr:rowOff>
    </xdr:from>
    <xdr:to>
      <xdr:col>29</xdr:col>
      <xdr:colOff>127000</xdr:colOff>
      <xdr:row>17</xdr:row>
      <xdr:rowOff>164821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3242"/>
          <a:ext cx="647700" cy="4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164821</xdr:rowOff>
    </xdr:from>
    <xdr:to>
      <xdr:col>26</xdr:col>
      <xdr:colOff>50800</xdr:colOff>
      <xdr:row>18</xdr:row>
      <xdr:rowOff>77305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7096"/>
          <a:ext cx="698500" cy="8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77305</xdr:rowOff>
    </xdr:from>
    <xdr:to>
      <xdr:col>22</xdr:col>
      <xdr:colOff>114300</xdr:colOff>
      <xdr:row>18</xdr:row>
      <xdr:rowOff>102057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1030"/>
          <a:ext cx="698500" cy="2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153230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102057</xdr:rowOff>
    </xdr:from>
    <xdr:to>
      <xdr:col>18</xdr:col>
      <xdr:colOff>177800</xdr:colOff>
      <xdr:row>18</xdr:row>
      <xdr:rowOff>112839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5782"/>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167657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70167</xdr:rowOff>
    </xdr:from>
    <xdr:to>
      <xdr:col>29</xdr:col>
      <xdr:colOff>177800</xdr:colOff>
      <xdr:row>18</xdr:row>
      <xdr:rowOff>317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42244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114021</xdr:rowOff>
    </xdr:from>
    <xdr:to>
      <xdr:col>26</xdr:col>
      <xdr:colOff>101600</xdr:colOff>
      <xdr:row>18</xdr:row>
      <xdr:rowOff>44171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28948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6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26505</xdr:rowOff>
    </xdr:from>
    <xdr:to>
      <xdr:col>22</xdr:col>
      <xdr:colOff>165100</xdr:colOff>
      <xdr:row>18</xdr:row>
      <xdr:rowOff>128105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138282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51257</xdr:rowOff>
    </xdr:from>
    <xdr:to>
      <xdr:col>19</xdr:col>
      <xdr:colOff>38100</xdr:colOff>
      <xdr:row>18</xdr:row>
      <xdr:rowOff>152857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163034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62039</xdr:rowOff>
    </xdr:from>
    <xdr:to>
      <xdr:col>15</xdr:col>
      <xdr:colOff>101600</xdr:colOff>
      <xdr:row>18</xdr:row>
      <xdr:rowOff>163640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57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2366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18838</xdr:rowOff>
    </xdr:from>
    <xdr:to>
      <xdr:col>29</xdr:col>
      <xdr:colOff>127000</xdr:colOff>
      <xdr:row>38</xdr:row>
      <xdr:rowOff>19040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6438"/>
          <a:ext cx="6477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15451</xdr:rowOff>
    </xdr:from>
    <xdr:to>
      <xdr:col>26</xdr:col>
      <xdr:colOff>50800</xdr:colOff>
      <xdr:row>38</xdr:row>
      <xdr:rowOff>18838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3051"/>
          <a:ext cx="698500" cy="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15081</xdr:rowOff>
    </xdr:from>
    <xdr:to>
      <xdr:col>22</xdr:col>
      <xdr:colOff>114300</xdr:colOff>
      <xdr:row>38</xdr:row>
      <xdr:rowOff>15451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2681"/>
          <a:ext cx="698500" cy="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57151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15081</xdr:rowOff>
    </xdr:from>
    <xdr:to>
      <xdr:col>18</xdr:col>
      <xdr:colOff>177800</xdr:colOff>
      <xdr:row>38</xdr:row>
      <xdr:rowOff>19996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82681"/>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58812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80211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311140</xdr:rowOff>
    </xdr:from>
    <xdr:to>
      <xdr:col>29</xdr:col>
      <xdr:colOff>177800</xdr:colOff>
      <xdr:row>38</xdr:row>
      <xdr:rowOff>69840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310938</xdr:rowOff>
    </xdr:from>
    <xdr:to>
      <xdr:col>26</xdr:col>
      <xdr:colOff>101600</xdr:colOff>
      <xdr:row>38</xdr:row>
      <xdr:rowOff>69638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54415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307551</xdr:rowOff>
    </xdr:from>
    <xdr:to>
      <xdr:col>22</xdr:col>
      <xdr:colOff>165100</xdr:colOff>
      <xdr:row>38</xdr:row>
      <xdr:rowOff>66251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76428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307181</xdr:rowOff>
    </xdr:from>
    <xdr:to>
      <xdr:col>19</xdr:col>
      <xdr:colOff>38100</xdr:colOff>
      <xdr:row>38</xdr:row>
      <xdr:rowOff>65881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76058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312096</xdr:rowOff>
    </xdr:from>
    <xdr:to>
      <xdr:col>15</xdr:col>
      <xdr:colOff>101600</xdr:colOff>
      <xdr:row>38</xdr:row>
      <xdr:rowOff>70796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55573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92011</xdr:rowOff>
    </xdr:from>
    <xdr:to>
      <xdr:col>24</xdr:col>
      <xdr:colOff>63500</xdr:colOff>
      <xdr:row>37</xdr:row>
      <xdr:rowOff>45314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4211"/>
          <a:ext cx="8382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45314</xdr:rowOff>
    </xdr:from>
    <xdr:to>
      <xdr:col>19</xdr:col>
      <xdr:colOff>177800</xdr:colOff>
      <xdr:row>38</xdr:row>
      <xdr:rowOff>93955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8964"/>
          <a:ext cx="889000" cy="2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61837</xdr:rowOff>
    </xdr:from>
    <xdr:to>
      <xdr:col>15</xdr:col>
      <xdr:colOff>50800</xdr:colOff>
      <xdr:row>38</xdr:row>
      <xdr:rowOff>93955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693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116641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61837</xdr:rowOff>
    </xdr:from>
    <xdr:to>
      <xdr:col>10</xdr:col>
      <xdr:colOff>114300</xdr:colOff>
      <xdr:row>38</xdr:row>
      <xdr:rowOff>73799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6937"/>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120007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120311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41211</xdr:rowOff>
    </xdr:from>
    <xdr:to>
      <xdr:col>24</xdr:col>
      <xdr:colOff>114300</xdr:colOff>
      <xdr:row>36</xdr:row>
      <xdr:rowOff>142811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19638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165964</xdr:rowOff>
    </xdr:from>
    <xdr:to>
      <xdr:col>20</xdr:col>
      <xdr:colOff>38100</xdr:colOff>
      <xdr:row>37</xdr:row>
      <xdr:rowOff>96114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87241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43155</xdr:rowOff>
    </xdr:from>
    <xdr:to>
      <xdr:col>15</xdr:col>
      <xdr:colOff>101600</xdr:colOff>
      <xdr:row>38</xdr:row>
      <xdr:rowOff>144755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135882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11037</xdr:rowOff>
    </xdr:from>
    <xdr:to>
      <xdr:col>10</xdr:col>
      <xdr:colOff>165100</xdr:colOff>
      <xdr:row>38</xdr:row>
      <xdr:rowOff>112637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103764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22999</xdr:rowOff>
    </xdr:from>
    <xdr:to>
      <xdr:col>6</xdr:col>
      <xdr:colOff>38100</xdr:colOff>
      <xdr:row>38</xdr:row>
      <xdr:rowOff>124599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115726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141796</xdr:rowOff>
    </xdr:from>
    <xdr:to>
      <xdr:col>24</xdr:col>
      <xdr:colOff>63500</xdr:colOff>
      <xdr:row>57</xdr:row>
      <xdr:rowOff>144722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4446"/>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131882</xdr:rowOff>
    </xdr:from>
    <xdr:to>
      <xdr:col>19</xdr:col>
      <xdr:colOff>177800</xdr:colOff>
      <xdr:row>57</xdr:row>
      <xdr:rowOff>144722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0453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131882</xdr:rowOff>
    </xdr:from>
    <xdr:to>
      <xdr:col>15</xdr:col>
      <xdr:colOff>50800</xdr:colOff>
      <xdr:row>57</xdr:row>
      <xdr:rowOff>159227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04532"/>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159227</xdr:rowOff>
    </xdr:from>
    <xdr:to>
      <xdr:col>10</xdr:col>
      <xdr:colOff>114300</xdr:colOff>
      <xdr:row>57</xdr:row>
      <xdr:rowOff>161815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31877"/>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35430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38999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90996</xdr:rowOff>
    </xdr:from>
    <xdr:to>
      <xdr:col>24</xdr:col>
      <xdr:colOff>114300</xdr:colOff>
      <xdr:row>58</xdr:row>
      <xdr:rowOff>21146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93922</xdr:rowOff>
    </xdr:from>
    <xdr:to>
      <xdr:col>20</xdr:col>
      <xdr:colOff>38100</xdr:colOff>
      <xdr:row>58</xdr:row>
      <xdr:rowOff>24072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81082</xdr:rowOff>
    </xdr:from>
    <xdr:to>
      <xdr:col>15</xdr:col>
      <xdr:colOff>101600</xdr:colOff>
      <xdr:row>58</xdr:row>
      <xdr:rowOff>11232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27759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108427</xdr:rowOff>
    </xdr:from>
    <xdr:to>
      <xdr:col>10</xdr:col>
      <xdr:colOff>165100</xdr:colOff>
      <xdr:row>58</xdr:row>
      <xdr:rowOff>38577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55104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111015</xdr:rowOff>
    </xdr:from>
    <xdr:to>
      <xdr:col>6</xdr:col>
      <xdr:colOff>38100</xdr:colOff>
      <xdr:row>58</xdr:row>
      <xdr:rowOff>41165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57692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5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19163</xdr:rowOff>
    </xdr:from>
    <xdr:to>
      <xdr:col>24</xdr:col>
      <xdr:colOff>63500</xdr:colOff>
      <xdr:row>79</xdr:row>
      <xdr:rowOff>27898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63713"/>
          <a:ext cx="8382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19163</xdr:rowOff>
    </xdr:from>
    <xdr:to>
      <xdr:col>19</xdr:col>
      <xdr:colOff>177800</xdr:colOff>
      <xdr:row>79</xdr:row>
      <xdr:rowOff>45386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63713"/>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22445</xdr:rowOff>
    </xdr:from>
    <xdr:to>
      <xdr:col>15</xdr:col>
      <xdr:colOff>50800</xdr:colOff>
      <xdr:row>79</xdr:row>
      <xdr:rowOff>45386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66995"/>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17056</xdr:rowOff>
    </xdr:from>
    <xdr:to>
      <xdr:col>10</xdr:col>
      <xdr:colOff>114300</xdr:colOff>
      <xdr:row>79</xdr:row>
      <xdr:rowOff>22445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160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148548</xdr:rowOff>
    </xdr:from>
    <xdr:to>
      <xdr:col>24</xdr:col>
      <xdr:colOff>114300</xdr:colOff>
      <xdr:row>79</xdr:row>
      <xdr:rowOff>78698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63475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139813</xdr:rowOff>
    </xdr:from>
    <xdr:to>
      <xdr:col>20</xdr:col>
      <xdr:colOff>38100</xdr:colOff>
      <xdr:row>79</xdr:row>
      <xdr:rowOff>69963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61090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0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166036</xdr:rowOff>
    </xdr:from>
    <xdr:to>
      <xdr:col>15</xdr:col>
      <xdr:colOff>101600</xdr:colOff>
      <xdr:row>79</xdr:row>
      <xdr:rowOff>96186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87313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143095</xdr:rowOff>
    </xdr:from>
    <xdr:to>
      <xdr:col>10</xdr:col>
      <xdr:colOff>165100</xdr:colOff>
      <xdr:row>79</xdr:row>
      <xdr:rowOff>73245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64372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137706</xdr:rowOff>
    </xdr:from>
    <xdr:to>
      <xdr:col>6</xdr:col>
      <xdr:colOff>38100</xdr:colOff>
      <xdr:row>79</xdr:row>
      <xdr:rowOff>67856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58983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40670</xdr:rowOff>
    </xdr:from>
    <xdr:to>
      <xdr:col>24</xdr:col>
      <xdr:colOff>63500</xdr:colOff>
      <xdr:row>98</xdr:row>
      <xdr:rowOff>32617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71320"/>
          <a:ext cx="838200" cy="1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32502</xdr:rowOff>
    </xdr:from>
    <xdr:to>
      <xdr:col>19</xdr:col>
      <xdr:colOff>177800</xdr:colOff>
      <xdr:row>98</xdr:row>
      <xdr:rowOff>32617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3460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32502</xdr:rowOff>
    </xdr:from>
    <xdr:to>
      <xdr:col>15</xdr:col>
      <xdr:colOff>50800</xdr:colOff>
      <xdr:row>98</xdr:row>
      <xdr:rowOff>51453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34602"/>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33485</xdr:rowOff>
    </xdr:from>
    <xdr:to>
      <xdr:col>10</xdr:col>
      <xdr:colOff>114300</xdr:colOff>
      <xdr:row>98</xdr:row>
      <xdr:rowOff>51453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558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161320</xdr:rowOff>
    </xdr:from>
    <xdr:to>
      <xdr:col>24</xdr:col>
      <xdr:colOff>114300</xdr:colOff>
      <xdr:row>97</xdr:row>
      <xdr:rowOff>91470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153267</xdr:rowOff>
    </xdr:from>
    <xdr:to>
      <xdr:col>20</xdr:col>
      <xdr:colOff>38100</xdr:colOff>
      <xdr:row>98</xdr:row>
      <xdr:rowOff>83417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74544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153152</xdr:rowOff>
    </xdr:from>
    <xdr:to>
      <xdr:col>15</xdr:col>
      <xdr:colOff>101600</xdr:colOff>
      <xdr:row>98</xdr:row>
      <xdr:rowOff>83302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xdr:rowOff>
    </xdr:from>
    <xdr:to>
      <xdr:col>10</xdr:col>
      <xdr:colOff>165100</xdr:colOff>
      <xdr:row>98</xdr:row>
      <xdr:rowOff>102253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154135</xdr:rowOff>
    </xdr:from>
    <xdr:to>
      <xdr:col>6</xdr:col>
      <xdr:colOff>38100</xdr:colOff>
      <xdr:row>98</xdr:row>
      <xdr:rowOff>84285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83601</xdr:rowOff>
    </xdr:from>
    <xdr:to>
      <xdr:col>55</xdr:col>
      <xdr:colOff>0</xdr:colOff>
      <xdr:row>37</xdr:row>
      <xdr:rowOff>130408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84351"/>
          <a:ext cx="838200" cy="38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83601</xdr:rowOff>
    </xdr:from>
    <xdr:to>
      <xdr:col>50</xdr:col>
      <xdr:colOff>114300</xdr:colOff>
      <xdr:row>37</xdr:row>
      <xdr:rowOff>168382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84351"/>
          <a:ext cx="889000" cy="4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168382</xdr:rowOff>
    </xdr:from>
    <xdr:to>
      <xdr:col>45</xdr:col>
      <xdr:colOff>177800</xdr:colOff>
      <xdr:row>38</xdr:row>
      <xdr:rowOff>29824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2032"/>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29824</xdr:rowOff>
    </xdr:from>
    <xdr:to>
      <xdr:col>41</xdr:col>
      <xdr:colOff>50800</xdr:colOff>
      <xdr:row>38</xdr:row>
      <xdr:rowOff>35916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4924"/>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89679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93051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79608</xdr:rowOff>
    </xdr:from>
    <xdr:to>
      <xdr:col>55</xdr:col>
      <xdr:colOff>50800</xdr:colOff>
      <xdr:row>38</xdr:row>
      <xdr:rowOff>9758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165985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32801</xdr:rowOff>
    </xdr:from>
    <xdr:to>
      <xdr:col>50</xdr:col>
      <xdr:colOff>165100</xdr:colOff>
      <xdr:row>35</xdr:row>
      <xdr:rowOff>134401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125528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2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117582</xdr:rowOff>
    </xdr:from>
    <xdr:to>
      <xdr:col>46</xdr:col>
      <xdr:colOff>38100</xdr:colOff>
      <xdr:row>38</xdr:row>
      <xdr:rowOff>47732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64259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150473</xdr:rowOff>
    </xdr:from>
    <xdr:to>
      <xdr:col>41</xdr:col>
      <xdr:colOff>101600</xdr:colOff>
      <xdr:row>38</xdr:row>
      <xdr:rowOff>80623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71751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156566</xdr:rowOff>
    </xdr:from>
    <xdr:to>
      <xdr:col>36</xdr:col>
      <xdr:colOff>165100</xdr:colOff>
      <xdr:row>38</xdr:row>
      <xdr:rowOff>86716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77843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124516</xdr:rowOff>
    </xdr:from>
    <xdr:to>
      <xdr:col>55</xdr:col>
      <xdr:colOff>0</xdr:colOff>
      <xdr:row>55</xdr:row>
      <xdr:rowOff>136930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54266"/>
          <a:ext cx="8382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136930</xdr:rowOff>
    </xdr:from>
    <xdr:to>
      <xdr:col>50</xdr:col>
      <xdr:colOff>114300</xdr:colOff>
      <xdr:row>57</xdr:row>
      <xdr:rowOff>75733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66680"/>
          <a:ext cx="889000" cy="28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75733</xdr:rowOff>
    </xdr:from>
    <xdr:to>
      <xdr:col>45</xdr:col>
      <xdr:colOff>177800</xdr:colOff>
      <xdr:row>57</xdr:row>
      <xdr:rowOff>150353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8383"/>
          <a:ext cx="889000" cy="7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99841</xdr:rowOff>
    </xdr:from>
    <xdr:to>
      <xdr:col>41</xdr:col>
      <xdr:colOff>50800</xdr:colOff>
      <xdr:row>57</xdr:row>
      <xdr:rowOff>150353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72491"/>
          <a:ext cx="889000" cy="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73716</xdr:rowOff>
    </xdr:from>
    <xdr:to>
      <xdr:col>55</xdr:col>
      <xdr:colOff>50800</xdr:colOff>
      <xdr:row>56</xdr:row>
      <xdr:rowOff>3866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96593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86130</xdr:rowOff>
    </xdr:from>
    <xdr:to>
      <xdr:col>50</xdr:col>
      <xdr:colOff>165100</xdr:colOff>
      <xdr:row>56</xdr:row>
      <xdr:rowOff>16280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32807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9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24933</xdr:rowOff>
    </xdr:from>
    <xdr:to>
      <xdr:col>46</xdr:col>
      <xdr:colOff>38100</xdr:colOff>
      <xdr:row>57</xdr:row>
      <xdr:rowOff>126533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117660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99553</xdr:rowOff>
    </xdr:from>
    <xdr:to>
      <xdr:col>41</xdr:col>
      <xdr:colOff>101600</xdr:colOff>
      <xdr:row>58</xdr:row>
      <xdr:rowOff>29703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49041</xdr:rowOff>
    </xdr:from>
    <xdr:to>
      <xdr:col>36</xdr:col>
      <xdr:colOff>165100</xdr:colOff>
      <xdr:row>57</xdr:row>
      <xdr:rowOff>150641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141768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117783</xdr:rowOff>
    </xdr:from>
    <xdr:to>
      <xdr:col>55</xdr:col>
      <xdr:colOff>0</xdr:colOff>
      <xdr:row>77</xdr:row>
      <xdr:rowOff>130767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976533"/>
          <a:ext cx="838200" cy="35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117783</xdr:rowOff>
    </xdr:from>
    <xdr:to>
      <xdr:col>50</xdr:col>
      <xdr:colOff>114300</xdr:colOff>
      <xdr:row>77</xdr:row>
      <xdr:rowOff>93408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976533"/>
          <a:ext cx="889000" cy="3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93408</xdr:rowOff>
    </xdr:from>
    <xdr:to>
      <xdr:col>45</xdr:col>
      <xdr:colOff>177800</xdr:colOff>
      <xdr:row>77</xdr:row>
      <xdr:rowOff>166750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95058"/>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166750</xdr:rowOff>
    </xdr:from>
    <xdr:to>
      <xdr:col>41</xdr:col>
      <xdr:colOff>50800</xdr:colOff>
      <xdr:row>78</xdr:row>
      <xdr:rowOff>15582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68400"/>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79967</xdr:rowOff>
    </xdr:from>
    <xdr:to>
      <xdr:col>55</xdr:col>
      <xdr:colOff>50800</xdr:colOff>
      <xdr:row>78</xdr:row>
      <xdr:rowOff>10117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166344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66983</xdr:rowOff>
    </xdr:from>
    <xdr:to>
      <xdr:col>50</xdr:col>
      <xdr:colOff>165100</xdr:colOff>
      <xdr:row>75</xdr:row>
      <xdr:rowOff>168582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925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13660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7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42608</xdr:rowOff>
    </xdr:from>
    <xdr:to>
      <xdr:col>46</xdr:col>
      <xdr:colOff>38100</xdr:colOff>
      <xdr:row>77</xdr:row>
      <xdr:rowOff>144208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160735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0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115950</xdr:rowOff>
    </xdr:from>
    <xdr:to>
      <xdr:col>41</xdr:col>
      <xdr:colOff>101600</xdr:colOff>
      <xdr:row>78</xdr:row>
      <xdr:rowOff>46100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37227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136232</xdr:rowOff>
    </xdr:from>
    <xdr:to>
      <xdr:col>36</xdr:col>
      <xdr:colOff>165100</xdr:colOff>
      <xdr:row>78</xdr:row>
      <xdr:rowOff>66382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57509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60756</xdr:rowOff>
    </xdr:from>
    <xdr:to>
      <xdr:col>55</xdr:col>
      <xdr:colOff>0</xdr:colOff>
      <xdr:row>98</xdr:row>
      <xdr:rowOff>1064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19956"/>
          <a:ext cx="838200" cy="28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1064</xdr:rowOff>
    </xdr:from>
    <xdr:to>
      <xdr:col>50</xdr:col>
      <xdr:colOff>114300</xdr:colOff>
      <xdr:row>98</xdr:row>
      <xdr:rowOff>14122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0316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14122</xdr:rowOff>
    </xdr:from>
    <xdr:to>
      <xdr:col>45</xdr:col>
      <xdr:colOff>177800</xdr:colOff>
      <xdr:row>98</xdr:row>
      <xdr:rowOff>32533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1622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158294</xdr:rowOff>
    </xdr:from>
    <xdr:to>
      <xdr:col>41</xdr:col>
      <xdr:colOff>50800</xdr:colOff>
      <xdr:row>98</xdr:row>
      <xdr:rowOff>32533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88944"/>
          <a:ext cx="889000" cy="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xdr:rowOff>
    </xdr:from>
    <xdr:to>
      <xdr:col>55</xdr:col>
      <xdr:colOff>50800</xdr:colOff>
      <xdr:row>96</xdr:row>
      <xdr:rowOff>111556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32833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121714</xdr:rowOff>
    </xdr:from>
    <xdr:to>
      <xdr:col>50</xdr:col>
      <xdr:colOff>165100</xdr:colOff>
      <xdr:row>98</xdr:row>
      <xdr:rowOff>51864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42991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134772</xdr:rowOff>
    </xdr:from>
    <xdr:to>
      <xdr:col>46</xdr:col>
      <xdr:colOff>38100</xdr:colOff>
      <xdr:row>98</xdr:row>
      <xdr:rowOff>64922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56049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153183</xdr:rowOff>
    </xdr:from>
    <xdr:to>
      <xdr:col>41</xdr:col>
      <xdr:colOff>101600</xdr:colOff>
      <xdr:row>98</xdr:row>
      <xdr:rowOff>83333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74460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107494</xdr:rowOff>
    </xdr:from>
    <xdr:to>
      <xdr:col>36</xdr:col>
      <xdr:colOff>165100</xdr:colOff>
      <xdr:row>98</xdr:row>
      <xdr:rowOff>37644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64045</xdr:rowOff>
    </xdr:from>
    <xdr:to>
      <xdr:col>85</xdr:col>
      <xdr:colOff>127000</xdr:colOff>
      <xdr:row>38</xdr:row>
      <xdr:rowOff>15822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07695"/>
          <a:ext cx="838200" cy="1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64045</xdr:rowOff>
    </xdr:from>
    <xdr:to>
      <xdr:col>81</xdr:col>
      <xdr:colOff>50800</xdr:colOff>
      <xdr:row>37</xdr:row>
      <xdr:rowOff>134311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07695"/>
          <a:ext cx="889000" cy="7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134311</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77961"/>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22984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23377</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8477"/>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136472</xdr:rowOff>
    </xdr:from>
    <xdr:to>
      <xdr:col>85</xdr:col>
      <xdr:colOff>177800</xdr:colOff>
      <xdr:row>38</xdr:row>
      <xdr:rowOff>66622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13245</xdr:rowOff>
    </xdr:from>
    <xdr:to>
      <xdr:col>81</xdr:col>
      <xdr:colOff>101600</xdr:colOff>
      <xdr:row>37</xdr:row>
      <xdr:rowOff>114845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131372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83511</xdr:rowOff>
    </xdr:from>
    <xdr:to>
      <xdr:col>76</xdr:col>
      <xdr:colOff>165100</xdr:colOff>
      <xdr:row>38</xdr:row>
      <xdr:rowOff>13661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30188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144027</xdr:rowOff>
    </xdr:from>
    <xdr:to>
      <xdr:col>67</xdr:col>
      <xdr:colOff>101600</xdr:colOff>
      <xdr:row>38</xdr:row>
      <xdr:rowOff>74177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65304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143153</xdr:rowOff>
    </xdr:from>
    <xdr:to>
      <xdr:col>85</xdr:col>
      <xdr:colOff>127000</xdr:colOff>
      <xdr:row>78</xdr:row>
      <xdr:rowOff>149245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516253"/>
          <a:ext cx="8382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148602</xdr:rowOff>
    </xdr:from>
    <xdr:to>
      <xdr:col>81</xdr:col>
      <xdr:colOff>50800</xdr:colOff>
      <xdr:row>78</xdr:row>
      <xdr:rowOff>149245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52170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143182</xdr:rowOff>
    </xdr:from>
    <xdr:to>
      <xdr:col>76</xdr:col>
      <xdr:colOff>114300</xdr:colOff>
      <xdr:row>78</xdr:row>
      <xdr:rowOff>148602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516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143182</xdr:rowOff>
    </xdr:from>
    <xdr:to>
      <xdr:col>71</xdr:col>
      <xdr:colOff>177800</xdr:colOff>
      <xdr:row>78</xdr:row>
      <xdr:rowOff>148586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51628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92353</xdr:rowOff>
    </xdr:from>
    <xdr:to>
      <xdr:col>85</xdr:col>
      <xdr:colOff>177800</xdr:colOff>
      <xdr:row>79</xdr:row>
      <xdr:rowOff>22503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4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7280</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8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98445</xdr:rowOff>
    </xdr:from>
    <xdr:to>
      <xdr:col>81</xdr:col>
      <xdr:colOff>101600</xdr:colOff>
      <xdr:row>79</xdr:row>
      <xdr:rowOff>28595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4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19722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5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97802</xdr:rowOff>
    </xdr:from>
    <xdr:to>
      <xdr:col>76</xdr:col>
      <xdr:colOff>165100</xdr:colOff>
      <xdr:row>79</xdr:row>
      <xdr:rowOff>27952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4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19079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92382</xdr:rowOff>
    </xdr:from>
    <xdr:to>
      <xdr:col>72</xdr:col>
      <xdr:colOff>38100</xdr:colOff>
      <xdr:row>79</xdr:row>
      <xdr:rowOff>22532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4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13659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5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97786</xdr:rowOff>
    </xdr:from>
    <xdr:to>
      <xdr:col>67</xdr:col>
      <xdr:colOff>101600</xdr:colOff>
      <xdr:row>79</xdr:row>
      <xdr:rowOff>27936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4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19063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12838</xdr:rowOff>
    </xdr:from>
    <xdr:to>
      <xdr:col>85</xdr:col>
      <xdr:colOff>127000</xdr:colOff>
      <xdr:row>98</xdr:row>
      <xdr:rowOff>89920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14938"/>
          <a:ext cx="8382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25633</xdr:rowOff>
    </xdr:from>
    <xdr:to>
      <xdr:col>81</xdr:col>
      <xdr:colOff>50800</xdr:colOff>
      <xdr:row>98</xdr:row>
      <xdr:rowOff>89920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827733"/>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25633</xdr:rowOff>
    </xdr:from>
    <xdr:to>
      <xdr:col>76</xdr:col>
      <xdr:colOff>114300</xdr:colOff>
      <xdr:row>98</xdr:row>
      <xdr:rowOff>89833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827733"/>
          <a:ext cx="889000" cy="6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148390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9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89833</xdr:rowOff>
    </xdr:from>
    <xdr:to>
      <xdr:col>71</xdr:col>
      <xdr:colOff>177800</xdr:colOff>
      <xdr:row>98</xdr:row>
      <xdr:rowOff>126572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891933"/>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147660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9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133488</xdr:rowOff>
    </xdr:from>
    <xdr:to>
      <xdr:col>85</xdr:col>
      <xdr:colOff>177800</xdr:colOff>
      <xdr:row>98</xdr:row>
      <xdr:rowOff>63638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7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92865</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39120</xdr:rowOff>
    </xdr:from>
    <xdr:to>
      <xdr:col>81</xdr:col>
      <xdr:colOff>101600</xdr:colOff>
      <xdr:row>98</xdr:row>
      <xdr:rowOff>140720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131847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146283</xdr:rowOff>
    </xdr:from>
    <xdr:to>
      <xdr:col>76</xdr:col>
      <xdr:colOff>165100</xdr:colOff>
      <xdr:row>98</xdr:row>
      <xdr:rowOff>76433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7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92960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5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39033</xdr:rowOff>
    </xdr:from>
    <xdr:to>
      <xdr:col>72</xdr:col>
      <xdr:colOff>38100</xdr:colOff>
      <xdr:row>98</xdr:row>
      <xdr:rowOff>140633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157160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1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75772</xdr:rowOff>
    </xdr:from>
    <xdr:to>
      <xdr:col>67</xdr:col>
      <xdr:colOff>101600</xdr:colOff>
      <xdr:row>99</xdr:row>
      <xdr:rowOff>5922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168499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7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30200</xdr:rowOff>
    </xdr:from>
    <xdr:to>
      <xdr:col>116</xdr:col>
      <xdr:colOff>63500</xdr:colOff>
      <xdr:row>39</xdr:row>
      <xdr:rowOff>31572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1675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24409</xdr:rowOff>
    </xdr:from>
    <xdr:to>
      <xdr:col>111</xdr:col>
      <xdr:colOff>177800</xdr:colOff>
      <xdr:row>39</xdr:row>
      <xdr:rowOff>30200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1095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22047</xdr:rowOff>
    </xdr:from>
    <xdr:to>
      <xdr:col>107</xdr:col>
      <xdr:colOff>50800</xdr:colOff>
      <xdr:row>39</xdr:row>
      <xdr:rowOff>24409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0859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17475</xdr:rowOff>
    </xdr:from>
    <xdr:to>
      <xdr:col>102</xdr:col>
      <xdr:colOff>114300</xdr:colOff>
      <xdr:row>39</xdr:row>
      <xdr:rowOff>22047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040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152222</xdr:rowOff>
    </xdr:from>
    <xdr:to>
      <xdr:col>116</xdr:col>
      <xdr:colOff>114300</xdr:colOff>
      <xdr:row>39</xdr:row>
      <xdr:rowOff>82372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67149</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150850</xdr:rowOff>
    </xdr:from>
    <xdr:to>
      <xdr:col>112</xdr:col>
      <xdr:colOff>38100</xdr:colOff>
      <xdr:row>39</xdr:row>
      <xdr:rowOff>81000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72127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145059</xdr:rowOff>
    </xdr:from>
    <xdr:to>
      <xdr:col>107</xdr:col>
      <xdr:colOff>101600</xdr:colOff>
      <xdr:row>39</xdr:row>
      <xdr:rowOff>75209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66336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142697</xdr:rowOff>
    </xdr:from>
    <xdr:to>
      <xdr:col>102</xdr:col>
      <xdr:colOff>165100</xdr:colOff>
      <xdr:row>39</xdr:row>
      <xdr:rowOff>72847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63974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5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138125</xdr:rowOff>
    </xdr:from>
    <xdr:to>
      <xdr:col>98</xdr:col>
      <xdr:colOff>38100</xdr:colOff>
      <xdr:row>39</xdr:row>
      <xdr:rowOff>68275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59402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4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127146</xdr:rowOff>
    </xdr:from>
    <xdr:to>
      <xdr:col>116</xdr:col>
      <xdr:colOff>63500</xdr:colOff>
      <xdr:row>56</xdr:row>
      <xdr:rowOff>131261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72834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131261</xdr:rowOff>
    </xdr:from>
    <xdr:to>
      <xdr:col>111</xdr:col>
      <xdr:colOff>177800</xdr:colOff>
      <xdr:row>56</xdr:row>
      <xdr:rowOff>134462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73246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134462</xdr:rowOff>
    </xdr:from>
    <xdr:to>
      <xdr:col>107</xdr:col>
      <xdr:colOff>50800</xdr:colOff>
      <xdr:row>56</xdr:row>
      <xdr:rowOff>136233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735662"/>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156577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1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134766</xdr:rowOff>
    </xdr:from>
    <xdr:to>
      <xdr:col>102</xdr:col>
      <xdr:colOff>114300</xdr:colOff>
      <xdr:row>56</xdr:row>
      <xdr:rowOff>136233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735966"/>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154023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150061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76346</xdr:rowOff>
    </xdr:from>
    <xdr:to>
      <xdr:col>116</xdr:col>
      <xdr:colOff>114300</xdr:colOff>
      <xdr:row>57</xdr:row>
      <xdr:rowOff>6496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99223</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5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80461</xdr:rowOff>
    </xdr:from>
    <xdr:to>
      <xdr:col>112</xdr:col>
      <xdr:colOff>38100</xdr:colOff>
      <xdr:row>57</xdr:row>
      <xdr:rowOff>10611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27138</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4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83662</xdr:rowOff>
    </xdr:from>
    <xdr:to>
      <xdr:col>107</xdr:col>
      <xdr:colOff>101600</xdr:colOff>
      <xdr:row>57</xdr:row>
      <xdr:rowOff>13812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6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30339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4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85433</xdr:rowOff>
    </xdr:from>
    <xdr:to>
      <xdr:col>102</xdr:col>
      <xdr:colOff>165100</xdr:colOff>
      <xdr:row>57</xdr:row>
      <xdr:rowOff>15583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32110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83966</xdr:rowOff>
    </xdr:from>
    <xdr:to>
      <xdr:col>98</xdr:col>
      <xdr:colOff>38100</xdr:colOff>
      <xdr:row>57</xdr:row>
      <xdr:rowOff>14116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6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30643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4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26739</xdr:rowOff>
    </xdr:from>
    <xdr:to>
      <xdr:col>116</xdr:col>
      <xdr:colOff>63500</xdr:colOff>
      <xdr:row>78</xdr:row>
      <xdr:rowOff>31866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99839"/>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31866</xdr:rowOff>
    </xdr:from>
    <xdr:to>
      <xdr:col>111</xdr:col>
      <xdr:colOff>177800</xdr:colOff>
      <xdr:row>78</xdr:row>
      <xdr:rowOff>43231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404966"/>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43231</xdr:rowOff>
    </xdr:from>
    <xdr:to>
      <xdr:col>107</xdr:col>
      <xdr:colOff>50800</xdr:colOff>
      <xdr:row>78</xdr:row>
      <xdr:rowOff>63233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41633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42762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34561</xdr:rowOff>
    </xdr:from>
    <xdr:to>
      <xdr:col>102</xdr:col>
      <xdr:colOff>114300</xdr:colOff>
      <xdr:row>78</xdr:row>
      <xdr:rowOff>63233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407661"/>
          <a:ext cx="8890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40704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8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147389</xdr:rowOff>
    </xdr:from>
    <xdr:to>
      <xdr:col>116</xdr:col>
      <xdr:colOff>114300</xdr:colOff>
      <xdr:row>78</xdr:row>
      <xdr:rowOff>77539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62316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152516</xdr:rowOff>
    </xdr:from>
    <xdr:to>
      <xdr:col>112</xdr:col>
      <xdr:colOff>38100</xdr:colOff>
      <xdr:row>78</xdr:row>
      <xdr:rowOff>82666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73793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4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163881</xdr:rowOff>
    </xdr:from>
    <xdr:to>
      <xdr:col>107</xdr:col>
      <xdr:colOff>101600</xdr:colOff>
      <xdr:row>78</xdr:row>
      <xdr:rowOff>94031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85158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4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12433</xdr:rowOff>
    </xdr:from>
    <xdr:to>
      <xdr:col>102</xdr:col>
      <xdr:colOff>165100</xdr:colOff>
      <xdr:row>78</xdr:row>
      <xdr:rowOff>114033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105160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155211</xdr:rowOff>
    </xdr:from>
    <xdr:to>
      <xdr:col>98</xdr:col>
      <xdr:colOff>38100</xdr:colOff>
      <xdr:row>78</xdr:row>
      <xdr:rowOff>85361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76488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4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性質別では、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と比較して人件費・扶助費・普通建設事業費が大きく増加し、特別定額給付金の給付費等の皆減により補助費等は減少した。人件費は定年退職者の直近のピークにより退職手当の増、扶助費は子育て世帯及び住民税非課税世帯への臨時特別給付金により増加した。普通建設事業費については、学校給食センターの整備完了による減要因もあるが、文化会館の大規模改修工事やインターチェンジ周辺開発に伴う道路改良などにより大幅に増加し、全国・類似団体平均を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全国・県・類似団体平均を大きく下回っているが、インターチェンジ周辺開発の推進や防災拠点施設の整備、老朽化した公共施設の長寿命化などの大型事業に多額の市債を活用していることから今後は上昇が見込まれている。また、他団体と比較して突出して一人当たりコストが多いのは貸付金である。これは市制度資金預託金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億円あるためであり、市制度資金預託金を除いた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年度の一人当たりコストは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円となり、全国・県・類似団体平均を下回っている。市制度資金預託金は歳入でも同額の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億円であり、一般財源には影響を与えていない。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50,062
49,409
149.67
31,550,495
30,436,196
1,019,257
12,963,310
20,833,774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165798</xdr:rowOff>
    </xdr:from>
    <xdr:to>
      <xdr:col>24</xdr:col>
      <xdr:colOff>63500</xdr:colOff>
      <xdr:row>36</xdr:row>
      <xdr:rowOff>166560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799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121984</xdr:rowOff>
    </xdr:from>
    <xdr:to>
      <xdr:col>19</xdr:col>
      <xdr:colOff>177800</xdr:colOff>
      <xdr:row>36</xdr:row>
      <xdr:rowOff>166560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4184"/>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121984</xdr:rowOff>
    </xdr:from>
    <xdr:to>
      <xdr:col>15</xdr:col>
      <xdr:colOff>50800</xdr:colOff>
      <xdr:row>36</xdr:row>
      <xdr:rowOff>122174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418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103315</xdr:rowOff>
    </xdr:from>
    <xdr:to>
      <xdr:col>10</xdr:col>
      <xdr:colOff>114300</xdr:colOff>
      <xdr:row>36</xdr:row>
      <xdr:rowOff>122174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551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114998</xdr:rowOff>
    </xdr:from>
    <xdr:to>
      <xdr:col>24</xdr:col>
      <xdr:colOff>114300</xdr:colOff>
      <xdr:row>37</xdr:row>
      <xdr:rowOff>45148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93425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115760</xdr:rowOff>
    </xdr:from>
    <xdr:to>
      <xdr:col>20</xdr:col>
      <xdr:colOff>38100</xdr:colOff>
      <xdr:row>37</xdr:row>
      <xdr:rowOff>45910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37037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71184</xdr:rowOff>
    </xdr:from>
    <xdr:to>
      <xdr:col>15</xdr:col>
      <xdr:colOff>101600</xdr:colOff>
      <xdr:row>37</xdr:row>
      <xdr:rowOff>1334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17861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71374</xdr:rowOff>
    </xdr:from>
    <xdr:to>
      <xdr:col>10</xdr:col>
      <xdr:colOff>165100</xdr:colOff>
      <xdr:row>37</xdr:row>
      <xdr:rowOff>1524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18051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52515</xdr:rowOff>
    </xdr:from>
    <xdr:to>
      <xdr:col>6</xdr:col>
      <xdr:colOff>38100</xdr:colOff>
      <xdr:row>36</xdr:row>
      <xdr:rowOff>154115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170642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160151</xdr:rowOff>
    </xdr:from>
    <xdr:to>
      <xdr:col>24</xdr:col>
      <xdr:colOff>63500</xdr:colOff>
      <xdr:row>58</xdr:row>
      <xdr:rowOff>53685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2801"/>
          <a:ext cx="838200" cy="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160151</xdr:rowOff>
    </xdr:from>
    <xdr:to>
      <xdr:col>19</xdr:col>
      <xdr:colOff>177800</xdr:colOff>
      <xdr:row>58</xdr:row>
      <xdr:rowOff>93085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32801"/>
          <a:ext cx="889000" cy="10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93085</xdr:rowOff>
    </xdr:from>
    <xdr:to>
      <xdr:col>15</xdr:col>
      <xdr:colOff>50800</xdr:colOff>
      <xdr:row>58</xdr:row>
      <xdr:rowOff>142161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37185"/>
          <a:ext cx="8890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142161</xdr:rowOff>
    </xdr:from>
    <xdr:to>
      <xdr:col>10</xdr:col>
      <xdr:colOff>114300</xdr:colOff>
      <xdr:row>58</xdr:row>
      <xdr:rowOff>153623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6261"/>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2885</xdr:rowOff>
    </xdr:from>
    <xdr:to>
      <xdr:col>24</xdr:col>
      <xdr:colOff>114300</xdr:colOff>
      <xdr:row>58</xdr:row>
      <xdr:rowOff>104485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109351</xdr:rowOff>
    </xdr:from>
    <xdr:to>
      <xdr:col>20</xdr:col>
      <xdr:colOff>38100</xdr:colOff>
      <xdr:row>58</xdr:row>
      <xdr:rowOff>39501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30628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7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42285</xdr:rowOff>
    </xdr:from>
    <xdr:to>
      <xdr:col>15</xdr:col>
      <xdr:colOff>101600</xdr:colOff>
      <xdr:row>58</xdr:row>
      <xdr:rowOff>143885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160412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91361</xdr:rowOff>
    </xdr:from>
    <xdr:to>
      <xdr:col>10</xdr:col>
      <xdr:colOff>165100</xdr:colOff>
      <xdr:row>59</xdr:row>
      <xdr:rowOff>21511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102823</xdr:rowOff>
    </xdr:from>
    <xdr:to>
      <xdr:col>6</xdr:col>
      <xdr:colOff>38100</xdr:colOff>
      <xdr:row>59</xdr:row>
      <xdr:rowOff>32973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164233</xdr:rowOff>
    </xdr:from>
    <xdr:to>
      <xdr:col>24</xdr:col>
      <xdr:colOff>63500</xdr:colOff>
      <xdr:row>77</xdr:row>
      <xdr:rowOff>115643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4433"/>
          <a:ext cx="838200" cy="1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115643</xdr:rowOff>
    </xdr:from>
    <xdr:to>
      <xdr:col>19</xdr:col>
      <xdr:colOff>177800</xdr:colOff>
      <xdr:row>77</xdr:row>
      <xdr:rowOff>137570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729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137570</xdr:rowOff>
    </xdr:from>
    <xdr:to>
      <xdr:col>15</xdr:col>
      <xdr:colOff>50800</xdr:colOff>
      <xdr:row>77</xdr:row>
      <xdr:rowOff>168787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9220"/>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137427</xdr:rowOff>
    </xdr:from>
    <xdr:to>
      <xdr:col>10</xdr:col>
      <xdr:colOff>114300</xdr:colOff>
      <xdr:row>77</xdr:row>
      <xdr:rowOff>168787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39077"/>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113433</xdr:rowOff>
    </xdr:from>
    <xdr:to>
      <xdr:col>24</xdr:col>
      <xdr:colOff>114300</xdr:colOff>
      <xdr:row>77</xdr:row>
      <xdr:rowOff>43583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28360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64843</xdr:rowOff>
    </xdr:from>
    <xdr:to>
      <xdr:col>20</xdr:col>
      <xdr:colOff>38100</xdr:colOff>
      <xdr:row>77</xdr:row>
      <xdr:rowOff>166443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157570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86770</xdr:rowOff>
    </xdr:from>
    <xdr:to>
      <xdr:col>15</xdr:col>
      <xdr:colOff>101600</xdr:colOff>
      <xdr:row>78</xdr:row>
      <xdr:rowOff>16920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117987</xdr:rowOff>
    </xdr:from>
    <xdr:to>
      <xdr:col>10</xdr:col>
      <xdr:colOff>165100</xdr:colOff>
      <xdr:row>78</xdr:row>
      <xdr:rowOff>48137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39264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86627</xdr:rowOff>
    </xdr:from>
    <xdr:to>
      <xdr:col>6</xdr:col>
      <xdr:colOff>38100</xdr:colOff>
      <xdr:row>78</xdr:row>
      <xdr:rowOff>16777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83060</xdr:rowOff>
    </xdr:from>
    <xdr:to>
      <xdr:col>24</xdr:col>
      <xdr:colOff>63500</xdr:colOff>
      <xdr:row>97</xdr:row>
      <xdr:rowOff>132575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13710"/>
          <a:ext cx="8382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83060</xdr:rowOff>
    </xdr:from>
    <xdr:to>
      <xdr:col>19</xdr:col>
      <xdr:colOff>177800</xdr:colOff>
      <xdr:row>97</xdr:row>
      <xdr:rowOff>143373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3710"/>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143373</xdr:rowOff>
    </xdr:from>
    <xdr:to>
      <xdr:col>15</xdr:col>
      <xdr:colOff>50800</xdr:colOff>
      <xdr:row>98</xdr:row>
      <xdr:rowOff>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4023"/>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xdr:rowOff>
    </xdr:from>
    <xdr:to>
      <xdr:col>10</xdr:col>
      <xdr:colOff>114300</xdr:colOff>
      <xdr:row>98</xdr:row>
      <xdr:rowOff>10937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214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81775</xdr:rowOff>
    </xdr:from>
    <xdr:to>
      <xdr:col>24</xdr:col>
      <xdr:colOff>114300</xdr:colOff>
      <xdr:row>98</xdr:row>
      <xdr:rowOff>11925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168152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32260</xdr:rowOff>
    </xdr:from>
    <xdr:to>
      <xdr:col>20</xdr:col>
      <xdr:colOff>38100</xdr:colOff>
      <xdr:row>97</xdr:row>
      <xdr:rowOff>133860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124987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92573</xdr:rowOff>
    </xdr:from>
    <xdr:to>
      <xdr:col>15</xdr:col>
      <xdr:colOff>101600</xdr:colOff>
      <xdr:row>98</xdr:row>
      <xdr:rowOff>22723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120690</xdr:rowOff>
    </xdr:from>
    <xdr:to>
      <xdr:col>10</xdr:col>
      <xdr:colOff>165100</xdr:colOff>
      <xdr:row>98</xdr:row>
      <xdr:rowOff>50840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41967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131587</xdr:rowOff>
    </xdr:from>
    <xdr:to>
      <xdr:col>6</xdr:col>
      <xdr:colOff>38100</xdr:colOff>
      <xdr:row>98</xdr:row>
      <xdr:rowOff>61737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52864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126212</xdr:rowOff>
    </xdr:from>
    <xdr:to>
      <xdr:col>55</xdr:col>
      <xdr:colOff>0</xdr:colOff>
      <xdr:row>34</xdr:row>
      <xdr:rowOff>84150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784062"/>
          <a:ext cx="8382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67919</xdr:rowOff>
    </xdr:from>
    <xdr:to>
      <xdr:col>50</xdr:col>
      <xdr:colOff>114300</xdr:colOff>
      <xdr:row>34</xdr:row>
      <xdr:rowOff>84150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89721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42088</xdr:rowOff>
    </xdr:from>
    <xdr:to>
      <xdr:col>45</xdr:col>
      <xdr:colOff>177800</xdr:colOff>
      <xdr:row>34</xdr:row>
      <xdr:rowOff>67919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871388"/>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37516</xdr:rowOff>
    </xdr:from>
    <xdr:to>
      <xdr:col>41</xdr:col>
      <xdr:colOff>50800</xdr:colOff>
      <xdr:row>34</xdr:row>
      <xdr:rowOff>42088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866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75412</xdr:rowOff>
    </xdr:from>
    <xdr:to>
      <xdr:col>55</xdr:col>
      <xdr:colOff>50800</xdr:colOff>
      <xdr:row>34</xdr:row>
      <xdr:rowOff>5562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7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98289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5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33350</xdr:rowOff>
    </xdr:from>
    <xdr:to>
      <xdr:col>50</xdr:col>
      <xdr:colOff>165100</xdr:colOff>
      <xdr:row>34</xdr:row>
      <xdr:rowOff>134950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151477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6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17119</xdr:rowOff>
    </xdr:from>
    <xdr:to>
      <xdr:col>46</xdr:col>
      <xdr:colOff>38100</xdr:colOff>
      <xdr:row>34</xdr:row>
      <xdr:rowOff>118719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135246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162738</xdr:rowOff>
    </xdr:from>
    <xdr:to>
      <xdr:col>41</xdr:col>
      <xdr:colOff>101600</xdr:colOff>
      <xdr:row>34</xdr:row>
      <xdr:rowOff>92888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109415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5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158166</xdr:rowOff>
    </xdr:from>
    <xdr:to>
      <xdr:col>36</xdr:col>
      <xdr:colOff>165100</xdr:colOff>
      <xdr:row>34</xdr:row>
      <xdr:rowOff>88316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104843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59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12167</xdr:rowOff>
    </xdr:from>
    <xdr:to>
      <xdr:col>55</xdr:col>
      <xdr:colOff>0</xdr:colOff>
      <xdr:row>58</xdr:row>
      <xdr:rowOff>74016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6267"/>
          <a:ext cx="8382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74016</xdr:rowOff>
    </xdr:from>
    <xdr:to>
      <xdr:col>50</xdr:col>
      <xdr:colOff>114300</xdr:colOff>
      <xdr:row>58</xdr:row>
      <xdr:rowOff>82829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18116"/>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75870</xdr:rowOff>
    </xdr:from>
    <xdr:to>
      <xdr:col>45</xdr:col>
      <xdr:colOff>177800</xdr:colOff>
      <xdr:row>58</xdr:row>
      <xdr:rowOff>82829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19970"/>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75870</xdr:rowOff>
    </xdr:from>
    <xdr:to>
      <xdr:col>41</xdr:col>
      <xdr:colOff>50800</xdr:colOff>
      <xdr:row>58</xdr:row>
      <xdr:rowOff>87046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19970"/>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132817</xdr:rowOff>
    </xdr:from>
    <xdr:to>
      <xdr:col>55</xdr:col>
      <xdr:colOff>50800</xdr:colOff>
      <xdr:row>58</xdr:row>
      <xdr:rowOff>62967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47744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23216</xdr:rowOff>
    </xdr:from>
    <xdr:to>
      <xdr:col>50</xdr:col>
      <xdr:colOff>165100</xdr:colOff>
      <xdr:row>58</xdr:row>
      <xdr:rowOff>124816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115943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32029</xdr:rowOff>
    </xdr:from>
    <xdr:to>
      <xdr:col>46</xdr:col>
      <xdr:colOff>38100</xdr:colOff>
      <xdr:row>58</xdr:row>
      <xdr:rowOff>133629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25070</xdr:rowOff>
    </xdr:from>
    <xdr:to>
      <xdr:col>41</xdr:col>
      <xdr:colOff>101600</xdr:colOff>
      <xdr:row>58</xdr:row>
      <xdr:rowOff>126670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117797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36246</xdr:rowOff>
    </xdr:from>
    <xdr:to>
      <xdr:col>36</xdr:col>
      <xdr:colOff>165100</xdr:colOff>
      <xdr:row>58</xdr:row>
      <xdr:rowOff>137846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140678</xdr:rowOff>
    </xdr:from>
    <xdr:to>
      <xdr:col>55</xdr:col>
      <xdr:colOff>0</xdr:colOff>
      <xdr:row>77</xdr:row>
      <xdr:rowOff>145255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42328"/>
          <a:ext cx="8382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140678</xdr:rowOff>
    </xdr:from>
    <xdr:to>
      <xdr:col>50</xdr:col>
      <xdr:colOff>114300</xdr:colOff>
      <xdr:row>77</xdr:row>
      <xdr:rowOff>162756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2328"/>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162756</xdr:rowOff>
    </xdr:from>
    <xdr:to>
      <xdr:col>45</xdr:col>
      <xdr:colOff>177800</xdr:colOff>
      <xdr:row>77</xdr:row>
      <xdr:rowOff>164928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6440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123334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164928</xdr:rowOff>
    </xdr:from>
    <xdr:to>
      <xdr:col>41</xdr:col>
      <xdr:colOff>50800</xdr:colOff>
      <xdr:row>78</xdr:row>
      <xdr:rowOff>11044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66578"/>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122945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121254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94455</xdr:rowOff>
    </xdr:from>
    <xdr:to>
      <xdr:col>55</xdr:col>
      <xdr:colOff>50800</xdr:colOff>
      <xdr:row>78</xdr:row>
      <xdr:rowOff>24605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117332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89878</xdr:rowOff>
    </xdr:from>
    <xdr:to>
      <xdr:col>50</xdr:col>
      <xdr:colOff>165100</xdr:colOff>
      <xdr:row>78</xdr:row>
      <xdr:rowOff>20028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36555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111956</xdr:rowOff>
    </xdr:from>
    <xdr:to>
      <xdr:col>46</xdr:col>
      <xdr:colOff>38100</xdr:colOff>
      <xdr:row>78</xdr:row>
      <xdr:rowOff>42106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114128</xdr:rowOff>
    </xdr:from>
    <xdr:to>
      <xdr:col>41</xdr:col>
      <xdr:colOff>101600</xdr:colOff>
      <xdr:row>78</xdr:row>
      <xdr:rowOff>44278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60805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131694</xdr:rowOff>
    </xdr:from>
    <xdr:to>
      <xdr:col>36</xdr:col>
      <xdr:colOff>165100</xdr:colOff>
      <xdr:row>78</xdr:row>
      <xdr:rowOff>61844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143683</xdr:rowOff>
    </xdr:from>
    <xdr:to>
      <xdr:col>55</xdr:col>
      <xdr:colOff>0</xdr:colOff>
      <xdr:row>97</xdr:row>
      <xdr:rowOff>87089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02883"/>
          <a:ext cx="838200" cy="1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87089</xdr:rowOff>
    </xdr:from>
    <xdr:to>
      <xdr:col>50</xdr:col>
      <xdr:colOff>114300</xdr:colOff>
      <xdr:row>97</xdr:row>
      <xdr:rowOff>115601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1773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115601</xdr:rowOff>
    </xdr:from>
    <xdr:to>
      <xdr:col>45</xdr:col>
      <xdr:colOff>177800</xdr:colOff>
      <xdr:row>97</xdr:row>
      <xdr:rowOff>118157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6251"/>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157627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92901</xdr:rowOff>
    </xdr:from>
    <xdr:to>
      <xdr:col>41</xdr:col>
      <xdr:colOff>50800</xdr:colOff>
      <xdr:row>97</xdr:row>
      <xdr:rowOff>118157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23551"/>
          <a:ext cx="8890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155912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3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92883</xdr:rowOff>
    </xdr:from>
    <xdr:to>
      <xdr:col>55</xdr:col>
      <xdr:colOff>50800</xdr:colOff>
      <xdr:row>97</xdr:row>
      <xdr:rowOff>23033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115760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36289</xdr:rowOff>
    </xdr:from>
    <xdr:to>
      <xdr:col>50</xdr:col>
      <xdr:colOff>165100</xdr:colOff>
      <xdr:row>97</xdr:row>
      <xdr:rowOff>137889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129016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64801</xdr:rowOff>
    </xdr:from>
    <xdr:to>
      <xdr:col>46</xdr:col>
      <xdr:colOff>38100</xdr:colOff>
      <xdr:row>97</xdr:row>
      <xdr:rowOff>166401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67357</xdr:rowOff>
    </xdr:from>
    <xdr:to>
      <xdr:col>41</xdr:col>
      <xdr:colOff>101600</xdr:colOff>
      <xdr:row>97</xdr:row>
      <xdr:rowOff>168957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42101</xdr:rowOff>
    </xdr:from>
    <xdr:to>
      <xdr:col>36</xdr:col>
      <xdr:colOff>165100</xdr:colOff>
      <xdr:row>97</xdr:row>
      <xdr:rowOff>143701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134828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168008</xdr:rowOff>
    </xdr:from>
    <xdr:to>
      <xdr:col>85</xdr:col>
      <xdr:colOff>127000</xdr:colOff>
      <xdr:row>37</xdr:row>
      <xdr:rowOff>72034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40208"/>
          <a:ext cx="8382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9512</xdr:rowOff>
    </xdr:from>
    <xdr:to>
      <xdr:col>81</xdr:col>
      <xdr:colOff>50800</xdr:colOff>
      <xdr:row>37</xdr:row>
      <xdr:rowOff>72034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53162"/>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9512</xdr:rowOff>
    </xdr:from>
    <xdr:to>
      <xdr:col>76</xdr:col>
      <xdr:colOff>114300</xdr:colOff>
      <xdr:row>37</xdr:row>
      <xdr:rowOff>41726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5316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41726</xdr:rowOff>
    </xdr:from>
    <xdr:to>
      <xdr:col>71</xdr:col>
      <xdr:colOff>177800</xdr:colOff>
      <xdr:row>37</xdr:row>
      <xdr:rowOff>57233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8537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97356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117208</xdr:rowOff>
    </xdr:from>
    <xdr:to>
      <xdr:col>85</xdr:col>
      <xdr:colOff>177800</xdr:colOff>
      <xdr:row>37</xdr:row>
      <xdr:rowOff>47358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95635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21234</xdr:rowOff>
    </xdr:from>
    <xdr:to>
      <xdr:col>81</xdr:col>
      <xdr:colOff>101600</xdr:colOff>
      <xdr:row>37</xdr:row>
      <xdr:rowOff>122834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113961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130162</xdr:rowOff>
    </xdr:from>
    <xdr:to>
      <xdr:col>76</xdr:col>
      <xdr:colOff>165100</xdr:colOff>
      <xdr:row>37</xdr:row>
      <xdr:rowOff>60312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76839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162376</xdr:rowOff>
    </xdr:from>
    <xdr:to>
      <xdr:col>72</xdr:col>
      <xdr:colOff>38100</xdr:colOff>
      <xdr:row>37</xdr:row>
      <xdr:rowOff>92526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83653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6433</xdr:rowOff>
    </xdr:from>
    <xdr:to>
      <xdr:col>67</xdr:col>
      <xdr:colOff>101600</xdr:colOff>
      <xdr:row>37</xdr:row>
      <xdr:rowOff>108033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99160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114211</xdr:rowOff>
    </xdr:from>
    <xdr:to>
      <xdr:col>85</xdr:col>
      <xdr:colOff>127000</xdr:colOff>
      <xdr:row>54</xdr:row>
      <xdr:rowOff>115254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858161"/>
          <a:ext cx="838200" cy="5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114211</xdr:rowOff>
    </xdr:from>
    <xdr:to>
      <xdr:col>81</xdr:col>
      <xdr:colOff>50800</xdr:colOff>
      <xdr:row>56</xdr:row>
      <xdr:rowOff>66791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858161"/>
          <a:ext cx="889000" cy="80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66791</xdr:rowOff>
    </xdr:from>
    <xdr:to>
      <xdr:col>76</xdr:col>
      <xdr:colOff>114300</xdr:colOff>
      <xdr:row>57</xdr:row>
      <xdr:rowOff>89451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67991"/>
          <a:ext cx="889000" cy="19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89451</xdr:rowOff>
    </xdr:from>
    <xdr:to>
      <xdr:col>71</xdr:col>
      <xdr:colOff>177800</xdr:colOff>
      <xdr:row>57</xdr:row>
      <xdr:rowOff>97537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62101"/>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98842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79268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64454</xdr:rowOff>
    </xdr:from>
    <xdr:to>
      <xdr:col>85</xdr:col>
      <xdr:colOff>177800</xdr:colOff>
      <xdr:row>54</xdr:row>
      <xdr:rowOff>166054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87331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63411</xdr:rowOff>
    </xdr:from>
    <xdr:to>
      <xdr:col>81</xdr:col>
      <xdr:colOff>101600</xdr:colOff>
      <xdr:row>51</xdr:row>
      <xdr:rowOff>165011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8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10088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5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15991</xdr:rowOff>
    </xdr:from>
    <xdr:to>
      <xdr:col>76</xdr:col>
      <xdr:colOff>165100</xdr:colOff>
      <xdr:row>56</xdr:row>
      <xdr:rowOff>117591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134118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38651</xdr:rowOff>
    </xdr:from>
    <xdr:to>
      <xdr:col>72</xdr:col>
      <xdr:colOff>38100</xdr:colOff>
      <xdr:row>57</xdr:row>
      <xdr:rowOff>140251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131378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46737</xdr:rowOff>
    </xdr:from>
    <xdr:to>
      <xdr:col>67</xdr:col>
      <xdr:colOff>101600</xdr:colOff>
      <xdr:row>57</xdr:row>
      <xdr:rowOff>148337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139464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64044</xdr:rowOff>
    </xdr:from>
    <xdr:to>
      <xdr:col>85</xdr:col>
      <xdr:colOff>127000</xdr:colOff>
      <xdr:row>78</xdr:row>
      <xdr:rowOff>15822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65694"/>
          <a:ext cx="838200" cy="1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64044</xdr:rowOff>
    </xdr:from>
    <xdr:to>
      <xdr:col>81</xdr:col>
      <xdr:colOff>50800</xdr:colOff>
      <xdr:row>77</xdr:row>
      <xdr:rowOff>134311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65694"/>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134311</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35961"/>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22984</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3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23377</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6477"/>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136472</xdr:rowOff>
    </xdr:from>
    <xdr:to>
      <xdr:col>85</xdr:col>
      <xdr:colOff>177800</xdr:colOff>
      <xdr:row>78</xdr:row>
      <xdr:rowOff>66622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13244</xdr:rowOff>
    </xdr:from>
    <xdr:to>
      <xdr:col>81</xdr:col>
      <xdr:colOff>101600</xdr:colOff>
      <xdr:row>77</xdr:row>
      <xdr:rowOff>114844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131371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29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83511</xdr:rowOff>
    </xdr:from>
    <xdr:to>
      <xdr:col>76</xdr:col>
      <xdr:colOff>165100</xdr:colOff>
      <xdr:row>78</xdr:row>
      <xdr:rowOff>13661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30188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144027</xdr:rowOff>
    </xdr:from>
    <xdr:to>
      <xdr:col>67</xdr:col>
      <xdr:colOff>101600</xdr:colOff>
      <xdr:row>78</xdr:row>
      <xdr:rowOff>74177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65304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143153</xdr:rowOff>
    </xdr:from>
    <xdr:to>
      <xdr:col>85</xdr:col>
      <xdr:colOff>127000</xdr:colOff>
      <xdr:row>98</xdr:row>
      <xdr:rowOff>149245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45253"/>
          <a:ext cx="8382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148602</xdr:rowOff>
    </xdr:from>
    <xdr:to>
      <xdr:col>81</xdr:col>
      <xdr:colOff>50800</xdr:colOff>
      <xdr:row>98</xdr:row>
      <xdr:rowOff>149245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5070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143182</xdr:rowOff>
    </xdr:from>
    <xdr:to>
      <xdr:col>76</xdr:col>
      <xdr:colOff>114300</xdr:colOff>
      <xdr:row>98</xdr:row>
      <xdr:rowOff>148602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45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143182</xdr:rowOff>
    </xdr:from>
    <xdr:to>
      <xdr:col>71</xdr:col>
      <xdr:colOff>177800</xdr:colOff>
      <xdr:row>98</xdr:row>
      <xdr:rowOff>148586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4528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92353</xdr:rowOff>
    </xdr:from>
    <xdr:to>
      <xdr:col>85</xdr:col>
      <xdr:colOff>177800</xdr:colOff>
      <xdr:row>99</xdr:row>
      <xdr:rowOff>22503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7280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80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98445</xdr:rowOff>
    </xdr:from>
    <xdr:to>
      <xdr:col>81</xdr:col>
      <xdr:colOff>101600</xdr:colOff>
      <xdr:row>99</xdr:row>
      <xdr:rowOff>28595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19722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97802</xdr:rowOff>
    </xdr:from>
    <xdr:to>
      <xdr:col>76</xdr:col>
      <xdr:colOff>165100</xdr:colOff>
      <xdr:row>99</xdr:row>
      <xdr:rowOff>27952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19079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92382</xdr:rowOff>
    </xdr:from>
    <xdr:to>
      <xdr:col>72</xdr:col>
      <xdr:colOff>38100</xdr:colOff>
      <xdr:row>99</xdr:row>
      <xdr:rowOff>22532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13659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97786</xdr:rowOff>
    </xdr:from>
    <xdr:to>
      <xdr:col>67</xdr:col>
      <xdr:colOff>101600</xdr:colOff>
      <xdr:row>99</xdr:row>
      <xdr:rowOff>27936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19063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目的別では、民生費、土木費、公債費が大きく増加し、総務費、教育費、災害復旧費は大きく減少した。民生費は子育て世帯及び住民税非課税世帯への臨時特別給付金事業による増、土木費はインターチェンジ周辺開発に伴う道路改良などにより大幅に増加し、公債費はインターチェンジ周辺開発の推進や防災拠点施設の整備、老朽化した公共施設の長寿命化などの大型事業に多額の市債を活用していることが主な要因となっている。総務費については特別定額給付金給付事情の減、教育費は学校給食センター施設整備事業完了による減、災害復旧費は令和元年東日本台風災害の復旧事業完了による減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労働費、商工費で類似団体平均を上回っているが、労働費についてはカーローンや教育ローンなどの勤労者生活資金融資預託金が１億２千万円あるためであり、勤労者生活資金融資預託金を除いた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年度の一人当たりコストは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円となる。勤労者生活資金融資預託金は歳入でも同額の１億２千万円であり、一般財源には影響を与えていない。商工費についても同様に市制度資金預託金が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億円あるためであり、市制度資金預託金を除いた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年度の一人当たりコストは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16,175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円となり、全国・県・類似団体平均を下回っている。市制度資金預託金は歳入でも同額の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億円であり一般財源には影響を与えていない。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年度に引き続き、翌年度へ繰り越す一般財源が少なかったことから前年度と同程度で推移した。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財政調整基金残高については、標準財政規模の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％程度を保っているが、今後は公債費の増や老朽化した施設の維持修繕経費の増などが想定されることから、今まで以上に行財政改革を推進していく必要がある。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31550495</v>
      </c>
      <c r="BO4" s="482"/>
      <c r="BP4" s="482"/>
      <c r="BQ4" s="482"/>
      <c r="BR4" s="482"/>
      <c r="BS4" s="482"/>
      <c r="BT4" s="482"/>
      <c r="BU4" s="483"/>
      <c r="BV4" s="481">
        <v>34367261</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7.9</v>
      </c>
      <c r="CU4" s="622"/>
      <c r="CV4" s="622"/>
      <c r="CW4" s="622"/>
      <c r="CX4" s="622"/>
      <c r="CY4" s="622"/>
      <c r="CZ4" s="622"/>
      <c r="DA4" s="623"/>
      <c r="DB4" s="621">
        <v>7.4</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30436196</v>
      </c>
      <c r="BO5" s="453"/>
      <c r="BP5" s="453"/>
      <c r="BQ5" s="453"/>
      <c r="BR5" s="453"/>
      <c r="BS5" s="453"/>
      <c r="BT5" s="453"/>
      <c r="BU5" s="454"/>
      <c r="BV5" s="452">
        <v>33275301</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89.4</v>
      </c>
      <c r="CU5" s="450"/>
      <c r="CV5" s="450"/>
      <c r="CW5" s="450"/>
      <c r="CX5" s="450"/>
      <c r="CY5" s="450"/>
      <c r="CZ5" s="450"/>
      <c r="DA5" s="451"/>
      <c r="DB5" s="449">
        <v>90.2</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1114299</v>
      </c>
      <c r="BO6" s="453"/>
      <c r="BP6" s="453"/>
      <c r="BQ6" s="453"/>
      <c r="BR6" s="453"/>
      <c r="BS6" s="453"/>
      <c r="BT6" s="453"/>
      <c r="BU6" s="454"/>
      <c r="BV6" s="452">
        <v>1091960</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95.1</v>
      </c>
      <c r="CU6" s="596"/>
      <c r="CV6" s="596"/>
      <c r="CW6" s="596"/>
      <c r="CX6" s="596"/>
      <c r="CY6" s="596"/>
      <c r="CZ6" s="596"/>
      <c r="DA6" s="597"/>
      <c r="DB6" s="595">
        <v>94.7</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95042</v>
      </c>
      <c r="BO7" s="453"/>
      <c r="BP7" s="453"/>
      <c r="BQ7" s="453"/>
      <c r="BR7" s="453"/>
      <c r="BS7" s="453"/>
      <c r="BT7" s="453"/>
      <c r="BU7" s="454"/>
      <c r="BV7" s="452">
        <v>169955</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12963310</v>
      </c>
      <c r="CU7" s="453"/>
      <c r="CV7" s="453"/>
      <c r="CW7" s="453"/>
      <c r="CX7" s="453"/>
      <c r="CY7" s="453"/>
      <c r="CZ7" s="453"/>
      <c r="DA7" s="454"/>
      <c r="DB7" s="452">
        <v>12405253</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94</v>
      </c>
      <c r="AV8" s="511"/>
      <c r="AW8" s="511"/>
      <c r="AX8" s="511"/>
      <c r="AY8" s="466" t="s">
        <v>110</v>
      </c>
      <c r="AZ8" s="467"/>
      <c r="BA8" s="467"/>
      <c r="BB8" s="467"/>
      <c r="BC8" s="467"/>
      <c r="BD8" s="467"/>
      <c r="BE8" s="467"/>
      <c r="BF8" s="467"/>
      <c r="BG8" s="467"/>
      <c r="BH8" s="467"/>
      <c r="BI8" s="467"/>
      <c r="BJ8" s="467"/>
      <c r="BK8" s="467"/>
      <c r="BL8" s="467"/>
      <c r="BM8" s="468"/>
      <c r="BN8" s="452">
        <v>1019257</v>
      </c>
      <c r="BO8" s="453"/>
      <c r="BP8" s="453"/>
      <c r="BQ8" s="453"/>
      <c r="BR8" s="453"/>
      <c r="BS8" s="453"/>
      <c r="BT8" s="453"/>
      <c r="BU8" s="454"/>
      <c r="BV8" s="452">
        <v>922005</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0.56999999999999995</v>
      </c>
      <c r="CU8" s="556"/>
      <c r="CV8" s="556"/>
      <c r="CW8" s="556"/>
      <c r="CX8" s="556"/>
      <c r="CY8" s="556"/>
      <c r="CZ8" s="556"/>
      <c r="DA8" s="557"/>
      <c r="DB8" s="555">
        <v>0.57999999999999996</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49559</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97252</v>
      </c>
      <c r="BO9" s="453"/>
      <c r="BP9" s="453"/>
      <c r="BQ9" s="453"/>
      <c r="BR9" s="453"/>
      <c r="BS9" s="453"/>
      <c r="BT9" s="453"/>
      <c r="BU9" s="454"/>
      <c r="BV9" s="452">
        <v>756631</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11.7</v>
      </c>
      <c r="CU9" s="450"/>
      <c r="CV9" s="450"/>
      <c r="CW9" s="450"/>
      <c r="CX9" s="450"/>
      <c r="CY9" s="450"/>
      <c r="CZ9" s="450"/>
      <c r="DA9" s="451"/>
      <c r="DB9" s="449">
        <v>12.1</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50725</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542365</v>
      </c>
      <c r="BO10" s="453"/>
      <c r="BP10" s="453"/>
      <c r="BQ10" s="453"/>
      <c r="BR10" s="453"/>
      <c r="BS10" s="453"/>
      <c r="BT10" s="453"/>
      <c r="BU10" s="454"/>
      <c r="BV10" s="452">
        <v>299513</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116</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50062</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102</v>
      </c>
      <c r="AV12" s="511"/>
      <c r="AW12" s="511"/>
      <c r="AX12" s="511"/>
      <c r="AY12" s="466" t="s">
        <v>135</v>
      </c>
      <c r="AZ12" s="467"/>
      <c r="BA12" s="467"/>
      <c r="BB12" s="467"/>
      <c r="BC12" s="467"/>
      <c r="BD12" s="467"/>
      <c r="BE12" s="467"/>
      <c r="BF12" s="467"/>
      <c r="BG12" s="467"/>
      <c r="BH12" s="467"/>
      <c r="BI12" s="467"/>
      <c r="BJ12" s="467"/>
      <c r="BK12" s="467"/>
      <c r="BL12" s="467"/>
      <c r="BM12" s="468"/>
      <c r="BN12" s="452">
        <v>500000</v>
      </c>
      <c r="BO12" s="453"/>
      <c r="BP12" s="453"/>
      <c r="BQ12" s="453"/>
      <c r="BR12" s="453"/>
      <c r="BS12" s="453"/>
      <c r="BT12" s="453"/>
      <c r="BU12" s="454"/>
      <c r="BV12" s="452">
        <v>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137</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49409</v>
      </c>
      <c r="S13" s="540"/>
      <c r="T13" s="540"/>
      <c r="U13" s="540"/>
      <c r="V13" s="541"/>
      <c r="W13" s="542" t="s">
        <v>139</v>
      </c>
      <c r="X13" s="438"/>
      <c r="Y13" s="438"/>
      <c r="Z13" s="438"/>
      <c r="AA13" s="438"/>
      <c r="AB13" s="439"/>
      <c r="AC13" s="405">
        <v>2840</v>
      </c>
      <c r="AD13" s="406"/>
      <c r="AE13" s="406"/>
      <c r="AF13" s="406"/>
      <c r="AG13" s="407"/>
      <c r="AH13" s="405">
        <v>2991</v>
      </c>
      <c r="AI13" s="406"/>
      <c r="AJ13" s="406"/>
      <c r="AK13" s="406"/>
      <c r="AL13" s="465"/>
      <c r="AM13" s="509" t="s">
        <v>140</v>
      </c>
      <c r="AN13" s="409"/>
      <c r="AO13" s="409"/>
      <c r="AP13" s="409"/>
      <c r="AQ13" s="409"/>
      <c r="AR13" s="409"/>
      <c r="AS13" s="409"/>
      <c r="AT13" s="410"/>
      <c r="AU13" s="510" t="s">
        <v>141</v>
      </c>
      <c r="AV13" s="511"/>
      <c r="AW13" s="511"/>
      <c r="AX13" s="511"/>
      <c r="AY13" s="466" t="s">
        <v>142</v>
      </c>
      <c r="AZ13" s="467"/>
      <c r="BA13" s="467"/>
      <c r="BB13" s="467"/>
      <c r="BC13" s="467"/>
      <c r="BD13" s="467"/>
      <c r="BE13" s="467"/>
      <c r="BF13" s="467"/>
      <c r="BG13" s="467"/>
      <c r="BH13" s="467"/>
      <c r="BI13" s="467"/>
      <c r="BJ13" s="467"/>
      <c r="BK13" s="467"/>
      <c r="BL13" s="467"/>
      <c r="BM13" s="468"/>
      <c r="BN13" s="452">
        <v>139617</v>
      </c>
      <c r="BO13" s="453"/>
      <c r="BP13" s="453"/>
      <c r="BQ13" s="453"/>
      <c r="BR13" s="453"/>
      <c r="BS13" s="453"/>
      <c r="BT13" s="453"/>
      <c r="BU13" s="454"/>
      <c r="BV13" s="452">
        <v>1056144</v>
      </c>
      <c r="BW13" s="453"/>
      <c r="BX13" s="453"/>
      <c r="BY13" s="453"/>
      <c r="BZ13" s="453"/>
      <c r="CA13" s="453"/>
      <c r="CB13" s="453"/>
      <c r="CC13" s="454"/>
      <c r="CD13" s="492" t="s">
        <v>143</v>
      </c>
      <c r="CE13" s="412"/>
      <c r="CF13" s="412"/>
      <c r="CG13" s="412"/>
      <c r="CH13" s="412"/>
      <c r="CI13" s="412"/>
      <c r="CJ13" s="412"/>
      <c r="CK13" s="412"/>
      <c r="CL13" s="412"/>
      <c r="CM13" s="412"/>
      <c r="CN13" s="412"/>
      <c r="CO13" s="412"/>
      <c r="CP13" s="412"/>
      <c r="CQ13" s="412"/>
      <c r="CR13" s="412"/>
      <c r="CS13" s="493"/>
      <c r="CT13" s="449">
        <v>8.8000000000000007</v>
      </c>
      <c r="CU13" s="450"/>
      <c r="CV13" s="450"/>
      <c r="CW13" s="450"/>
      <c r="CX13" s="450"/>
      <c r="CY13" s="450"/>
      <c r="CZ13" s="450"/>
      <c r="DA13" s="451"/>
      <c r="DB13" s="449">
        <v>9.3000000000000007</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144</v>
      </c>
      <c r="M14" s="579"/>
      <c r="N14" s="579"/>
      <c r="O14" s="579"/>
      <c r="P14" s="579"/>
      <c r="Q14" s="580"/>
      <c r="R14" s="539">
        <v>50340</v>
      </c>
      <c r="S14" s="540"/>
      <c r="T14" s="540"/>
      <c r="U14" s="540"/>
      <c r="V14" s="541"/>
      <c r="W14" s="543"/>
      <c r="X14" s="441"/>
      <c r="Y14" s="441"/>
      <c r="Z14" s="441"/>
      <c r="AA14" s="441"/>
      <c r="AB14" s="442"/>
      <c r="AC14" s="532">
        <v>11.6</v>
      </c>
      <c r="AD14" s="533"/>
      <c r="AE14" s="533"/>
      <c r="AF14" s="533"/>
      <c r="AG14" s="534"/>
      <c r="AH14" s="532">
        <v>11.9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145</v>
      </c>
      <c r="CE14" s="490"/>
      <c r="CF14" s="490"/>
      <c r="CG14" s="490"/>
      <c r="CH14" s="490"/>
      <c r="CI14" s="490"/>
      <c r="CJ14" s="490"/>
      <c r="CK14" s="490"/>
      <c r="CL14" s="490"/>
      <c r="CM14" s="490"/>
      <c r="CN14" s="490"/>
      <c r="CO14" s="490"/>
      <c r="CP14" s="490"/>
      <c r="CQ14" s="490"/>
      <c r="CR14" s="490"/>
      <c r="CS14" s="491"/>
      <c r="CT14" s="549">
        <v>15.5</v>
      </c>
      <c r="CU14" s="550"/>
      <c r="CV14" s="550"/>
      <c r="CW14" s="550"/>
      <c r="CX14" s="550"/>
      <c r="CY14" s="550"/>
      <c r="CZ14" s="550"/>
      <c r="DA14" s="551"/>
      <c r="DB14" s="549">
        <v>19.100000000000001</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146</v>
      </c>
      <c r="N15" s="537"/>
      <c r="O15" s="537"/>
      <c r="P15" s="537"/>
      <c r="Q15" s="538"/>
      <c r="R15" s="539">
        <v>49655</v>
      </c>
      <c r="S15" s="540"/>
      <c r="T15" s="540"/>
      <c r="U15" s="540"/>
      <c r="V15" s="541"/>
      <c r="W15" s="542" t="s">
        <v>147</v>
      </c>
      <c r="X15" s="438"/>
      <c r="Y15" s="438"/>
      <c r="Z15" s="438"/>
      <c r="AA15" s="438"/>
      <c r="AB15" s="439"/>
      <c r="AC15" s="405">
        <v>7117</v>
      </c>
      <c r="AD15" s="406"/>
      <c r="AE15" s="406"/>
      <c r="AF15" s="406"/>
      <c r="AG15" s="407"/>
      <c r="AH15" s="405">
        <v>7351</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5760495</v>
      </c>
      <c r="BO15" s="482"/>
      <c r="BP15" s="482"/>
      <c r="BQ15" s="482"/>
      <c r="BR15" s="482"/>
      <c r="BS15" s="482"/>
      <c r="BT15" s="482"/>
      <c r="BU15" s="483"/>
      <c r="BV15" s="481">
        <v>5913236</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29.2</v>
      </c>
      <c r="AD16" s="533"/>
      <c r="AE16" s="533"/>
      <c r="AF16" s="533"/>
      <c r="AG16" s="534"/>
      <c r="AH16" s="532">
        <v>29.3</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10683766</v>
      </c>
      <c r="BO16" s="453"/>
      <c r="BP16" s="453"/>
      <c r="BQ16" s="453"/>
      <c r="BR16" s="453"/>
      <c r="BS16" s="453"/>
      <c r="BT16" s="453"/>
      <c r="BU16" s="454"/>
      <c r="BV16" s="452">
        <v>10238605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14436</v>
      </c>
      <c r="AD17" s="406"/>
      <c r="AE17" s="406"/>
      <c r="AF17" s="406"/>
      <c r="AG17" s="407"/>
      <c r="AH17" s="405">
        <v>14753</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7225404</v>
      </c>
      <c r="BO17" s="453"/>
      <c r="BP17" s="453"/>
      <c r="BQ17" s="453"/>
      <c r="BR17" s="453"/>
      <c r="BS17" s="453"/>
      <c r="BT17" s="453"/>
      <c r="BU17" s="454"/>
      <c r="BV17" s="452">
        <v>7436121</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157</v>
      </c>
      <c r="C18" s="503"/>
      <c r="D18" s="503"/>
      <c r="E18" s="504"/>
      <c r="F18" s="504"/>
      <c r="G18" s="504"/>
      <c r="H18" s="504"/>
      <c r="I18" s="504"/>
      <c r="J18" s="504"/>
      <c r="K18" s="504"/>
      <c r="L18" s="505">
        <v>149.66999999999999</v>
      </c>
      <c r="M18" s="505"/>
      <c r="N18" s="505"/>
      <c r="O18" s="505"/>
      <c r="P18" s="505"/>
      <c r="Q18" s="505"/>
      <c r="R18" s="506"/>
      <c r="S18" s="506"/>
      <c r="T18" s="506"/>
      <c r="U18" s="506"/>
      <c r="V18" s="507"/>
      <c r="W18" s="523"/>
      <c r="X18" s="524"/>
      <c r="Y18" s="524"/>
      <c r="Z18" s="524"/>
      <c r="AA18" s="524"/>
      <c r="AB18" s="548"/>
      <c r="AC18" s="422">
        <v>59.2</v>
      </c>
      <c r="AD18" s="423"/>
      <c r="AE18" s="423"/>
      <c r="AF18" s="423"/>
      <c r="AG18" s="508"/>
      <c r="AH18" s="422">
        <v>58.8</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12090666</v>
      </c>
      <c r="BO18" s="453"/>
      <c r="BP18" s="453"/>
      <c r="BQ18" s="453"/>
      <c r="BR18" s="453"/>
      <c r="BS18" s="453"/>
      <c r="BT18" s="453"/>
      <c r="BU18" s="454"/>
      <c r="BV18" s="452">
        <v>11358826</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159</v>
      </c>
      <c r="C19" s="503"/>
      <c r="D19" s="503"/>
      <c r="E19" s="504"/>
      <c r="F19" s="504"/>
      <c r="G19" s="504"/>
      <c r="H19" s="504"/>
      <c r="I19" s="504"/>
      <c r="J19" s="504"/>
      <c r="K19" s="504"/>
      <c r="L19" s="512">
        <v>331</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16264455</v>
      </c>
      <c r="BO19" s="453"/>
      <c r="BP19" s="453"/>
      <c r="BQ19" s="453"/>
      <c r="BR19" s="453"/>
      <c r="BS19" s="453"/>
      <c r="BT19" s="453"/>
      <c r="BU19" s="454"/>
      <c r="BV19" s="452">
        <v>14796101</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161</v>
      </c>
      <c r="C20" s="503"/>
      <c r="D20" s="503"/>
      <c r="E20" s="504"/>
      <c r="F20" s="504"/>
      <c r="G20" s="504"/>
      <c r="H20" s="504"/>
      <c r="I20" s="504"/>
      <c r="J20" s="504"/>
      <c r="K20" s="504"/>
      <c r="L20" s="512">
        <v>18839</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20833774</v>
      </c>
      <c r="BO22" s="482"/>
      <c r="BP22" s="482"/>
      <c r="BQ22" s="482"/>
      <c r="BR22" s="482"/>
      <c r="BS22" s="482"/>
      <c r="BT22" s="482"/>
      <c r="BU22" s="483"/>
      <c r="BV22" s="481">
        <v>18840416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12976073</v>
      </c>
      <c r="BO23" s="453"/>
      <c r="BP23" s="453"/>
      <c r="BQ23" s="453"/>
      <c r="BR23" s="453"/>
      <c r="BS23" s="453"/>
      <c r="BT23" s="453"/>
      <c r="BU23" s="454"/>
      <c r="BV23" s="452">
        <v>12875428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171</v>
      </c>
      <c r="F24" s="409"/>
      <c r="G24" s="409"/>
      <c r="H24" s="409"/>
      <c r="I24" s="409"/>
      <c r="J24" s="409"/>
      <c r="K24" s="410"/>
      <c r="L24" s="405">
        <v>1</v>
      </c>
      <c r="M24" s="406"/>
      <c r="N24" s="406"/>
      <c r="O24" s="406"/>
      <c r="P24" s="407"/>
      <c r="Q24" s="405">
        <v>8619</v>
      </c>
      <c r="R24" s="406"/>
      <c r="S24" s="406"/>
      <c r="T24" s="406"/>
      <c r="U24" s="406"/>
      <c r="V24" s="407"/>
      <c r="W24" s="495"/>
      <c r="X24" s="432"/>
      <c r="Y24" s="433"/>
      <c r="Z24" s="408" t="s">
        <v>172</v>
      </c>
      <c r="AA24" s="409"/>
      <c r="AB24" s="409"/>
      <c r="AC24" s="409"/>
      <c r="AD24" s="409"/>
      <c r="AE24" s="409"/>
      <c r="AF24" s="409"/>
      <c r="AG24" s="410"/>
      <c r="AH24" s="405">
        <v>424</v>
      </c>
      <c r="AI24" s="406"/>
      <c r="AJ24" s="406"/>
      <c r="AK24" s="406"/>
      <c r="AL24" s="407"/>
      <c r="AM24" s="405">
        <v>1362736</v>
      </c>
      <c r="AN24" s="406"/>
      <c r="AO24" s="406"/>
      <c r="AP24" s="406"/>
      <c r="AQ24" s="406"/>
      <c r="AR24" s="407"/>
      <c r="AS24" s="405">
        <v>3214</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12079763</v>
      </c>
      <c r="BO24" s="453"/>
      <c r="BP24" s="453"/>
      <c r="BQ24" s="453"/>
      <c r="BR24" s="453"/>
      <c r="BS24" s="453"/>
      <c r="BT24" s="453"/>
      <c r="BU24" s="454"/>
      <c r="BV24" s="452">
        <v>10230381</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174</v>
      </c>
      <c r="F25" s="409"/>
      <c r="G25" s="409"/>
      <c r="H25" s="409"/>
      <c r="I25" s="409"/>
      <c r="J25" s="409"/>
      <c r="K25" s="410"/>
      <c r="L25" s="405">
        <v>1</v>
      </c>
      <c r="M25" s="406"/>
      <c r="N25" s="406"/>
      <c r="O25" s="406"/>
      <c r="P25" s="407"/>
      <c r="Q25" s="405">
        <v>7134</v>
      </c>
      <c r="R25" s="406"/>
      <c r="S25" s="406"/>
      <c r="T25" s="406"/>
      <c r="U25" s="406"/>
      <c r="V25" s="407"/>
      <c r="W25" s="495"/>
      <c r="X25" s="432"/>
      <c r="Y25" s="433"/>
      <c r="Z25" s="408" t="s">
        <v>175</v>
      </c>
      <c r="AA25" s="409"/>
      <c r="AB25" s="409"/>
      <c r="AC25" s="409"/>
      <c r="AD25" s="409"/>
      <c r="AE25" s="409"/>
      <c r="AF25" s="409"/>
      <c r="AG25" s="410"/>
      <c r="AH25" s="405">
        <v>90</v>
      </c>
      <c r="AI25" s="406"/>
      <c r="AJ25" s="406"/>
      <c r="AK25" s="406"/>
      <c r="AL25" s="407"/>
      <c r="AM25" s="405">
        <v>292140</v>
      </c>
      <c r="AN25" s="406"/>
      <c r="AO25" s="406"/>
      <c r="AP25" s="406"/>
      <c r="AQ25" s="406"/>
      <c r="AR25" s="407"/>
      <c r="AS25" s="405">
        <v>3246</v>
      </c>
      <c r="AT25" s="406"/>
      <c r="AU25" s="406"/>
      <c r="AV25" s="406"/>
      <c r="AW25" s="406"/>
      <c r="AX25" s="465"/>
      <c r="AY25" s="478" t="s">
        <v>176</v>
      </c>
      <c r="AZ25" s="479"/>
      <c r="BA25" s="479"/>
      <c r="BB25" s="479"/>
      <c r="BC25" s="479"/>
      <c r="BD25" s="479"/>
      <c r="BE25" s="479"/>
      <c r="BF25" s="479"/>
      <c r="BG25" s="479"/>
      <c r="BH25" s="479"/>
      <c r="BI25" s="479"/>
      <c r="BJ25" s="479"/>
      <c r="BK25" s="479"/>
      <c r="BL25" s="479"/>
      <c r="BM25" s="480"/>
      <c r="BN25" s="481">
        <v>2653401</v>
      </c>
      <c r="BO25" s="482"/>
      <c r="BP25" s="482"/>
      <c r="BQ25" s="482"/>
      <c r="BR25" s="482"/>
      <c r="BS25" s="482"/>
      <c r="BT25" s="482"/>
      <c r="BU25" s="483"/>
      <c r="BV25" s="481">
        <v>3380887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177</v>
      </c>
      <c r="F26" s="409"/>
      <c r="G26" s="409"/>
      <c r="H26" s="409"/>
      <c r="I26" s="409"/>
      <c r="J26" s="409"/>
      <c r="K26" s="410"/>
      <c r="L26" s="405">
        <v>1</v>
      </c>
      <c r="M26" s="406"/>
      <c r="N26" s="406"/>
      <c r="O26" s="406"/>
      <c r="P26" s="407"/>
      <c r="Q26" s="405">
        <v>6194</v>
      </c>
      <c r="R26" s="406"/>
      <c r="S26" s="406"/>
      <c r="T26" s="406"/>
      <c r="U26" s="406"/>
      <c r="V26" s="407"/>
      <c r="W26" s="495"/>
      <c r="X26" s="432"/>
      <c r="Y26" s="433"/>
      <c r="Z26" s="408" t="s">
        <v>178</v>
      </c>
      <c r="AA26" s="463"/>
      <c r="AB26" s="463"/>
      <c r="AC26" s="463"/>
      <c r="AD26" s="463"/>
      <c r="AE26" s="463"/>
      <c r="AF26" s="463"/>
      <c r="AG26" s="464"/>
      <c r="AH26" s="405">
        <v>2</v>
      </c>
      <c r="AI26" s="406"/>
      <c r="AJ26" s="406"/>
      <c r="AK26" s="406"/>
      <c r="AL26" s="407"/>
      <c r="AM26" s="405" t="s">
        <v>179</v>
      </c>
      <c r="AN26" s="406"/>
      <c r="AO26" s="406"/>
      <c r="AP26" s="406"/>
      <c r="AQ26" s="406"/>
      <c r="AR26" s="407"/>
      <c r="AS26" s="405" t="s">
        <v>179</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181</v>
      </c>
      <c r="BO26" s="453"/>
      <c r="BP26" s="453"/>
      <c r="BQ26" s="453"/>
      <c r="BR26" s="453"/>
      <c r="BS26" s="453"/>
      <c r="BT26" s="453"/>
      <c r="BU26" s="454"/>
      <c r="BV26" s="452" t="s">
        <v>182</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183</v>
      </c>
      <c r="F27" s="409"/>
      <c r="G27" s="409"/>
      <c r="H27" s="409"/>
      <c r="I27" s="409"/>
      <c r="J27" s="409"/>
      <c r="K27" s="410"/>
      <c r="L27" s="405">
        <v>1</v>
      </c>
      <c r="M27" s="406"/>
      <c r="N27" s="406"/>
      <c r="O27" s="406"/>
      <c r="P27" s="407"/>
      <c r="Q27" s="405">
        <v>4607</v>
      </c>
      <c r="R27" s="406"/>
      <c r="S27" s="406"/>
      <c r="T27" s="406"/>
      <c r="U27" s="406"/>
      <c r="V27" s="407"/>
      <c r="W27" s="495"/>
      <c r="X27" s="432"/>
      <c r="Y27" s="433"/>
      <c r="Z27" s="408" t="s">
        <v>184</v>
      </c>
      <c r="AA27" s="409"/>
      <c r="AB27" s="409"/>
      <c r="AC27" s="409"/>
      <c r="AD27" s="409"/>
      <c r="AE27" s="409"/>
      <c r="AF27" s="409"/>
      <c r="AG27" s="410"/>
      <c r="AH27" s="405" t="s">
        <v>182</v>
      </c>
      <c r="AI27" s="406"/>
      <c r="AJ27" s="406"/>
      <c r="AK27" s="406"/>
      <c r="AL27" s="407"/>
      <c r="AM27" s="405" t="s">
        <v>182</v>
      </c>
      <c r="AN27" s="406"/>
      <c r="AO27" s="406"/>
      <c r="AP27" s="406"/>
      <c r="AQ27" s="406"/>
      <c r="AR27" s="407"/>
      <c r="AS27" s="405" t="s">
        <v>182</v>
      </c>
      <c r="AT27" s="406"/>
      <c r="AU27" s="406"/>
      <c r="AV27" s="406"/>
      <c r="AW27" s="406"/>
      <c r="AX27" s="465"/>
      <c r="AY27" s="489" t="s">
        <v>185</v>
      </c>
      <c r="AZ27" s="490"/>
      <c r="BA27" s="490"/>
      <c r="BB27" s="490"/>
      <c r="BC27" s="490"/>
      <c r="BD27" s="490"/>
      <c r="BE27" s="490"/>
      <c r="BF27" s="490"/>
      <c r="BG27" s="490"/>
      <c r="BH27" s="490"/>
      <c r="BI27" s="490"/>
      <c r="BJ27" s="490"/>
      <c r="BK27" s="490"/>
      <c r="BL27" s="490"/>
      <c r="BM27" s="491"/>
      <c r="BN27" s="486" t="s">
        <v>137</v>
      </c>
      <c r="BO27" s="487"/>
      <c r="BP27" s="487"/>
      <c r="BQ27" s="487"/>
      <c r="BR27" s="487"/>
      <c r="BS27" s="487"/>
      <c r="BT27" s="487"/>
      <c r="BU27" s="488"/>
      <c r="BV27" s="486" t="s">
        <v>182</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186</v>
      </c>
      <c r="F28" s="409"/>
      <c r="G28" s="409"/>
      <c r="H28" s="409"/>
      <c r="I28" s="409"/>
      <c r="J28" s="409"/>
      <c r="K28" s="410"/>
      <c r="L28" s="405">
        <v>1</v>
      </c>
      <c r="M28" s="406"/>
      <c r="N28" s="406"/>
      <c r="O28" s="406"/>
      <c r="P28" s="407"/>
      <c r="Q28" s="405">
        <v>3910</v>
      </c>
      <c r="R28" s="406"/>
      <c r="S28" s="406"/>
      <c r="T28" s="406"/>
      <c r="U28" s="406"/>
      <c r="V28" s="407"/>
      <c r="W28" s="495"/>
      <c r="X28" s="432"/>
      <c r="Y28" s="433"/>
      <c r="Z28" s="408" t="s">
        <v>187</v>
      </c>
      <c r="AA28" s="409"/>
      <c r="AB28" s="409"/>
      <c r="AC28" s="409"/>
      <c r="AD28" s="409"/>
      <c r="AE28" s="409"/>
      <c r="AF28" s="409"/>
      <c r="AG28" s="410"/>
      <c r="AH28" s="405" t="s">
        <v>182</v>
      </c>
      <c r="AI28" s="406"/>
      <c r="AJ28" s="406"/>
      <c r="AK28" s="406"/>
      <c r="AL28" s="407"/>
      <c r="AM28" s="405" t="s">
        <v>182</v>
      </c>
      <c r="AN28" s="406"/>
      <c r="AO28" s="406"/>
      <c r="AP28" s="406"/>
      <c r="AQ28" s="406"/>
      <c r="AR28" s="407"/>
      <c r="AS28" s="405" t="s">
        <v>182</v>
      </c>
      <c r="AT28" s="406"/>
      <c r="AU28" s="406"/>
      <c r="AV28" s="406"/>
      <c r="AW28" s="406"/>
      <c r="AX28" s="465"/>
      <c r="AY28" s="469" t="s">
        <v>188</v>
      </c>
      <c r="AZ28" s="470"/>
      <c r="BA28" s="470"/>
      <c r="BB28" s="471"/>
      <c r="BC28" s="478" t="s">
        <v>48</v>
      </c>
      <c r="BD28" s="479"/>
      <c r="BE28" s="479"/>
      <c r="BF28" s="479"/>
      <c r="BG28" s="479"/>
      <c r="BH28" s="479"/>
      <c r="BI28" s="479"/>
      <c r="BJ28" s="479"/>
      <c r="BK28" s="479"/>
      <c r="BL28" s="479"/>
      <c r="BM28" s="480"/>
      <c r="BN28" s="481">
        <v>2953883</v>
      </c>
      <c r="BO28" s="482"/>
      <c r="BP28" s="482"/>
      <c r="BQ28" s="482"/>
      <c r="BR28" s="482"/>
      <c r="BS28" s="482"/>
      <c r="BT28" s="482"/>
      <c r="BU28" s="483"/>
      <c r="BV28" s="481">
        <v>2911518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189</v>
      </c>
      <c r="F29" s="409"/>
      <c r="G29" s="409"/>
      <c r="H29" s="409"/>
      <c r="I29" s="409"/>
      <c r="J29" s="409"/>
      <c r="K29" s="410"/>
      <c r="L29" s="405">
        <v>18</v>
      </c>
      <c r="M29" s="406"/>
      <c r="N29" s="406"/>
      <c r="O29" s="406"/>
      <c r="P29" s="407"/>
      <c r="Q29" s="405">
        <v>3587</v>
      </c>
      <c r="R29" s="406"/>
      <c r="S29" s="406"/>
      <c r="T29" s="406"/>
      <c r="U29" s="406"/>
      <c r="V29" s="407"/>
      <c r="W29" s="496"/>
      <c r="X29" s="497"/>
      <c r="Y29" s="498"/>
      <c r="Z29" s="408" t="s">
        <v>190</v>
      </c>
      <c r="AA29" s="409"/>
      <c r="AB29" s="409"/>
      <c r="AC29" s="409"/>
      <c r="AD29" s="409"/>
      <c r="AE29" s="409"/>
      <c r="AF29" s="409"/>
      <c r="AG29" s="410"/>
      <c r="AH29" s="405">
        <v>424</v>
      </c>
      <c r="AI29" s="406"/>
      <c r="AJ29" s="406"/>
      <c r="AK29" s="406"/>
      <c r="AL29" s="407"/>
      <c r="AM29" s="405">
        <v>1362736</v>
      </c>
      <c r="AN29" s="406"/>
      <c r="AO29" s="406"/>
      <c r="AP29" s="406"/>
      <c r="AQ29" s="406"/>
      <c r="AR29" s="407"/>
      <c r="AS29" s="405">
        <v>3214</v>
      </c>
      <c r="AT29" s="406"/>
      <c r="AU29" s="406"/>
      <c r="AV29" s="406"/>
      <c r="AW29" s="406"/>
      <c r="AX29" s="465"/>
      <c r="AY29" s="472"/>
      <c r="AZ29" s="473"/>
      <c r="BA29" s="473"/>
      <c r="BB29" s="474"/>
      <c r="BC29" s="466" t="s">
        <v>191</v>
      </c>
      <c r="BD29" s="467"/>
      <c r="BE29" s="467"/>
      <c r="BF29" s="467"/>
      <c r="BG29" s="467"/>
      <c r="BH29" s="467"/>
      <c r="BI29" s="467"/>
      <c r="BJ29" s="467"/>
      <c r="BK29" s="467"/>
      <c r="BL29" s="467"/>
      <c r="BM29" s="468"/>
      <c r="BN29" s="452">
        <v>280037</v>
      </c>
      <c r="BO29" s="453"/>
      <c r="BP29" s="453"/>
      <c r="BQ29" s="453"/>
      <c r="BR29" s="453"/>
      <c r="BS29" s="453"/>
      <c r="BT29" s="453"/>
      <c r="BU29" s="454"/>
      <c r="BV29" s="452">
        <v>56798</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99.2</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3770131</v>
      </c>
      <c r="BO30" s="487"/>
      <c r="BP30" s="487"/>
      <c r="BQ30" s="487"/>
      <c r="BR30" s="487"/>
      <c r="BS30" s="487"/>
      <c r="BT30" s="487"/>
      <c r="BU30" s="488"/>
      <c r="BV30" s="486">
        <v>2406249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199</v>
      </c>
      <c r="D33" s="404"/>
      <c r="E33" s="403" t="s">
        <v>200</v>
      </c>
      <c r="F33" s="403"/>
      <c r="G33" s="403"/>
      <c r="H33" s="403"/>
      <c r="I33" s="403"/>
      <c r="J33" s="403"/>
      <c r="K33" s="403"/>
      <c r="L33" s="403"/>
      <c r="M33" s="403"/>
      <c r="N33" s="403"/>
      <c r="O33" s="403"/>
      <c r="P33" s="403"/>
      <c r="Q33" s="403"/>
      <c r="R33" s="403"/>
      <c r="S33" s="403"/>
      <c r="T33" s="203"/>
      <c r="U33" s="404" t="s">
        <v>201</v>
      </c>
      <c r="V33" s="404"/>
      <c r="W33" s="403" t="s">
        <v>200</v>
      </c>
      <c r="X33" s="403"/>
      <c r="Y33" s="403"/>
      <c r="Z33" s="403"/>
      <c r="AA33" s="403"/>
      <c r="AB33" s="403"/>
      <c r="AC33" s="403"/>
      <c r="AD33" s="403"/>
      <c r="AE33" s="403"/>
      <c r="AF33" s="403"/>
      <c r="AG33" s="403"/>
      <c r="AH33" s="403"/>
      <c r="AI33" s="403"/>
      <c r="AJ33" s="403"/>
      <c r="AK33" s="403"/>
      <c r="AL33" s="203"/>
      <c r="AM33" s="404" t="s">
        <v>199</v>
      </c>
      <c r="AN33" s="404"/>
      <c r="AO33" s="403" t="s">
        <v>200</v>
      </c>
      <c r="AP33" s="403"/>
      <c r="AQ33" s="403"/>
      <c r="AR33" s="403"/>
      <c r="AS33" s="403"/>
      <c r="AT33" s="403"/>
      <c r="AU33" s="403"/>
      <c r="AV33" s="403"/>
      <c r="AW33" s="403"/>
      <c r="AX33" s="403"/>
      <c r="AY33" s="403"/>
      <c r="AZ33" s="403"/>
      <c r="BA33" s="403"/>
      <c r="BB33" s="403"/>
      <c r="BC33" s="403"/>
      <c r="BD33" s="204"/>
      <c r="BE33" s="403" t="s">
        <v>202</v>
      </c>
      <c r="BF33" s="403"/>
      <c r="BG33" s="403" t="s">
        <v>203</v>
      </c>
      <c r="BH33" s="403"/>
      <c r="BI33" s="403"/>
      <c r="BJ33" s="403"/>
      <c r="BK33" s="403"/>
      <c r="BL33" s="403"/>
      <c r="BM33" s="403"/>
      <c r="BN33" s="403"/>
      <c r="BO33" s="403"/>
      <c r="BP33" s="403"/>
      <c r="BQ33" s="403"/>
      <c r="BR33" s="403"/>
      <c r="BS33" s="403"/>
      <c r="BT33" s="403"/>
      <c r="BU33" s="403"/>
      <c r="BV33" s="204"/>
      <c r="BW33" s="404" t="s">
        <v>202</v>
      </c>
      <c r="BX33" s="404"/>
      <c r="BY33" s="403" t="s">
        <v>204</v>
      </c>
      <c r="BZ33" s="403"/>
      <c r="CA33" s="403"/>
      <c r="CB33" s="403"/>
      <c r="CC33" s="403"/>
      <c r="CD33" s="403"/>
      <c r="CE33" s="403"/>
      <c r="CF33" s="403"/>
      <c r="CG33" s="403"/>
      <c r="CH33" s="403"/>
      <c r="CI33" s="403"/>
      <c r="CJ33" s="403"/>
      <c r="CK33" s="403"/>
      <c r="CL33" s="403"/>
      <c r="CM33" s="403"/>
      <c r="CN33" s="203"/>
      <c r="CO33" s="404" t="s">
        <v>205</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長野広域連合</v>
      </c>
      <c r="BZ34" s="401"/>
      <c r="CA34" s="401"/>
      <c r="CB34" s="401"/>
      <c r="CC34" s="401"/>
      <c r="CD34" s="401"/>
      <c r="CE34" s="401"/>
      <c r="CF34" s="401"/>
      <c r="CG34" s="401"/>
      <c r="CH34" s="401"/>
      <c r="CI34" s="401"/>
      <c r="CJ34" s="401"/>
      <c r="CK34" s="401"/>
      <c r="CL34" s="401"/>
      <c r="CM34" s="401"/>
      <c r="CN34" s="178"/>
      <c r="CO34" s="400">
        <f>IF(CQ34="","",MAX(C34:D43,U34:V43,AM34:AN43,BE34:BF43,BW34:BX43)+1)</f>
        <v>18</v>
      </c>
      <c r="CP34" s="400"/>
      <c r="CQ34" s="401" t="str">
        <f>IF('各会計、関係団体の財政状況及び健全化判断比率'!BS7="","",'各会計、関係団体の財政状況及び健全化判断比率'!BS7)</f>
        <v>須坂市文化振興事業団</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　（一般会計）</v>
      </c>
      <c r="BZ35" s="401"/>
      <c r="CA35" s="401"/>
      <c r="CB35" s="401"/>
      <c r="CC35" s="401"/>
      <c r="CD35" s="401"/>
      <c r="CE35" s="401"/>
      <c r="CF35" s="401"/>
      <c r="CG35" s="401"/>
      <c r="CH35" s="401"/>
      <c r="CI35" s="401"/>
      <c r="CJ35" s="401"/>
      <c r="CK35" s="401"/>
      <c r="CL35" s="401"/>
      <c r="CM35" s="401"/>
      <c r="CN35" s="178"/>
      <c r="CO35" s="400">
        <f t="shared" ref="CO35:CO43" si="3">IF(CQ35="","",CO34+1)</f>
        <v>19</v>
      </c>
      <c r="CP35" s="400"/>
      <c r="CQ35" s="401" t="str">
        <f>IF('各会計、関係団体の財政状況及び健全化判断比率'!BS8="","",'各会計、関係団体の財政状況及び健全化判断比率'!BS8)</f>
        <v>須坂市土地開発公社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f t="shared" si="0"/>
        <v>7</v>
      </c>
      <c r="AN36" s="400"/>
      <c r="AO36" s="401" t="str">
        <f>IF('各会計、関係団体の財政状況及び健全化判断比率'!B33="","",'各会計、関係団体の財政状況及び健全化判断比率'!B33)</f>
        <v>宅地造成事業会計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　（老人福祉施設等運営事業特別会計）</v>
      </c>
      <c r="BZ36" s="401"/>
      <c r="CA36" s="401"/>
      <c r="CB36" s="401"/>
      <c r="CC36" s="401"/>
      <c r="CD36" s="401"/>
      <c r="CE36" s="401"/>
      <c r="CF36" s="401"/>
      <c r="CG36" s="401"/>
      <c r="CH36" s="401"/>
      <c r="CI36" s="401"/>
      <c r="CJ36" s="401"/>
      <c r="CK36" s="401"/>
      <c r="CL36" s="401"/>
      <c r="CM36" s="401"/>
      <c r="CN36" s="178"/>
      <c r="CO36" s="400">
        <f t="shared" si="3"/>
        <v>20</v>
      </c>
      <c r="CP36" s="400"/>
      <c r="CQ36" s="401" t="str">
        <f>IF('各会計、関係団体の財政状況及び健全化判断比率'!BS9="","",'各会計、関係団体の財政状況及び健全化判断比率'!BS9)</f>
        <v>須坂温泉</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11</v>
      </c>
      <c r="BX37" s="400"/>
      <c r="BY37" s="401" t="str">
        <f>IF('各会計、関係団体の財政状況及び健全化判断比率'!B71="","",'各会計、関係団体の財政状況及び健全化判断比率'!B71)</f>
        <v>　（長野地域ふるさと事業特別会計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12</v>
      </c>
      <c r="BX38" s="400"/>
      <c r="BY38" s="401" t="str">
        <f>IF('各会計、関係団体の財政状況及び健全化判断比率'!B72="","",'各会計、関係団体の財政状況及び健全化判断比率'!B72)</f>
        <v>　（ごみ処理施設事業特別会計）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13</v>
      </c>
      <c r="BX39" s="400"/>
      <c r="BY39" s="401" t="str">
        <f>IF('各会計、関係団体の財政状況及び健全化判断比率'!B73="","",'各会計、関係団体の財政状況及び健全化判断比率'!B73)</f>
        <v>高山村外一市一町財産組合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14</v>
      </c>
      <c r="BX40" s="400"/>
      <c r="BY40" s="401" t="str">
        <f>IF('各会計、関係団体の財政状況及び健全化判断比率'!B74="","",'各会計、関係団体の財政状況及び健全化判断比率'!B74)</f>
        <v>須高行政事務組合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15</v>
      </c>
      <c r="BX41" s="400"/>
      <c r="BY41" s="401" t="str">
        <f>IF('各会計、関係団体の財政状況及び健全化判断比率'!B75="","",'各会計、関係団体の財政状況及び健全化判断比率'!B75)</f>
        <v>長野県後期高齢者医療広域連合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16</v>
      </c>
      <c r="BX42" s="400"/>
      <c r="BY42" s="401" t="str">
        <f>IF('各会計、関係団体の財政状況及び健全化判断比率'!B76="","",'各会計、関係団体の財政状況及び健全化判断比率'!B76)</f>
        <v>　（一般会計）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17</v>
      </c>
      <c r="BX43" s="400"/>
      <c r="BY43" s="401" t="str">
        <f>IF('各会計、関係団体の財政状況及び健全化判断比率'!B77="","",'各会計、関係団体の財政状況及び健全化判断比率'!B77)</f>
        <v>　（後期高齢者医療特別会計）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600</v>
      </c>
    </row>
    <row r="54" spans="5:113" x14ac:dyDescent="0.15"/>
    <row r="55" spans="5:113" x14ac:dyDescent="0.15"/>
    <row r="56" spans="5:113" x14ac:dyDescent="0.15"/>
  </sheetData>
  <sheetProtection algorithmName="SHA-512" hashValue="o3BseheUD6TnjVIwvVQeGmUWDhqsSd1uIrnMlXY/QnfWUB8r8qVekubZVAgFkmK9tovnOI32XL4ney6m/AdMyg==" saltValue="6VnX+RN/CUnpyzEhRWRo0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5" t="s">
        <v>563</v>
      </c>
      <c r="D34" s="1185"/>
      <c r="E34" s="1186"/>
      <c r="F34" s="32">
        <v>12.88</v>
      </c>
      <c r="G34" s="33">
        <v>14.54</v>
      </c>
      <c r="H34" s="33">
        <v>15.42</v>
      </c>
      <c r="I34" s="33">
        <v>16.239999999999998</v>
      </c>
      <c r="J34" s="34">
        <v>15.94</v>
      </c>
      <c r="K34" s="22"/>
      <c r="L34" s="22"/>
      <c r="M34" s="22"/>
      <c r="N34" s="22"/>
      <c r="O34" s="22"/>
      <c r="P34" s="22"/>
    </row>
    <row r="35" spans="1:16" ht="39" customHeight="1" x14ac:dyDescent="0.15">
      <c r="A35" s="22"/>
      <c r="B35" s="35"/>
      <c r="C35" s="1179" t="s">
        <v>564</v>
      </c>
      <c r="D35" s="1180"/>
      <c r="E35" s="1181"/>
      <c r="F35" s="36">
        <v>12.85</v>
      </c>
      <c r="G35" s="37">
        <v>13.49</v>
      </c>
      <c r="H35" s="37">
        <v>14.12</v>
      </c>
      <c r="I35" s="37">
        <v>14.44</v>
      </c>
      <c r="J35" s="38">
        <v>14.91</v>
      </c>
      <c r="K35" s="22"/>
      <c r="L35" s="22"/>
      <c r="M35" s="22"/>
      <c r="N35" s="22"/>
      <c r="O35" s="22"/>
      <c r="P35" s="22"/>
    </row>
    <row r="36" spans="1:16" ht="39" customHeight="1" x14ac:dyDescent="0.15">
      <c r="A36" s="22"/>
      <c r="B36" s="35"/>
      <c r="C36" s="1179" t="s">
        <v>565</v>
      </c>
      <c r="D36" s="1180"/>
      <c r="E36" s="1181"/>
      <c r="F36" s="36">
        <v>5.64</v>
      </c>
      <c r="G36" s="37">
        <v>5.16</v>
      </c>
      <c r="H36" s="37">
        <v>1.37</v>
      </c>
      <c r="I36" s="37">
        <v>7.43</v>
      </c>
      <c r="J36" s="38">
        <v>7.86</v>
      </c>
      <c r="K36" s="22"/>
      <c r="L36" s="22"/>
      <c r="M36" s="22"/>
      <c r="N36" s="22"/>
      <c r="O36" s="22"/>
      <c r="P36" s="22"/>
    </row>
    <row r="37" spans="1:16" ht="39" customHeight="1" x14ac:dyDescent="0.15">
      <c r="A37" s="22"/>
      <c r="B37" s="35"/>
      <c r="C37" s="1179" t="s">
        <v>566</v>
      </c>
      <c r="D37" s="1180"/>
      <c r="E37" s="1181"/>
      <c r="F37" s="36">
        <v>4.5</v>
      </c>
      <c r="G37" s="37">
        <v>4.46</v>
      </c>
      <c r="H37" s="37">
        <v>4.45</v>
      </c>
      <c r="I37" s="37">
        <v>4.29</v>
      </c>
      <c r="J37" s="38">
        <v>4.09</v>
      </c>
      <c r="K37" s="22"/>
      <c r="L37" s="22"/>
      <c r="M37" s="22"/>
      <c r="N37" s="22"/>
      <c r="O37" s="22"/>
      <c r="P37" s="22"/>
    </row>
    <row r="38" spans="1:16" ht="39" customHeight="1" x14ac:dyDescent="0.15">
      <c r="A38" s="22"/>
      <c r="B38" s="35"/>
      <c r="C38" s="1179" t="s">
        <v>567</v>
      </c>
      <c r="D38" s="1180"/>
      <c r="E38" s="1181"/>
      <c r="F38" s="36">
        <v>1</v>
      </c>
      <c r="G38" s="37">
        <v>1.89</v>
      </c>
      <c r="H38" s="37">
        <v>1.53</v>
      </c>
      <c r="I38" s="37">
        <v>1.1000000000000001</v>
      </c>
      <c r="J38" s="38">
        <v>1.1200000000000001</v>
      </c>
      <c r="K38" s="22"/>
      <c r="L38" s="22"/>
      <c r="M38" s="22"/>
      <c r="N38" s="22"/>
      <c r="O38" s="22"/>
      <c r="P38" s="22"/>
    </row>
    <row r="39" spans="1:16" ht="39" customHeight="1" x14ac:dyDescent="0.15">
      <c r="A39" s="22"/>
      <c r="B39" s="35"/>
      <c r="C39" s="1179" t="s">
        <v>568</v>
      </c>
      <c r="D39" s="1180"/>
      <c r="E39" s="1181"/>
      <c r="F39" s="36">
        <v>2.12</v>
      </c>
      <c r="G39" s="37">
        <v>0.35</v>
      </c>
      <c r="H39" s="37">
        <v>0.49</v>
      </c>
      <c r="I39" s="37">
        <v>0.6</v>
      </c>
      <c r="J39" s="38">
        <v>0.54</v>
      </c>
      <c r="K39" s="22"/>
      <c r="L39" s="22"/>
      <c r="M39" s="22"/>
      <c r="N39" s="22"/>
      <c r="O39" s="22"/>
      <c r="P39" s="22"/>
    </row>
    <row r="40" spans="1:16" ht="39" customHeight="1" x14ac:dyDescent="0.15">
      <c r="A40" s="22"/>
      <c r="B40" s="35"/>
      <c r="C40" s="1179" t="s">
        <v>569</v>
      </c>
      <c r="D40" s="1180"/>
      <c r="E40" s="1181"/>
      <c r="F40" s="36">
        <v>0.04</v>
      </c>
      <c r="G40" s="37">
        <v>0.02</v>
      </c>
      <c r="H40" s="37">
        <v>0.01</v>
      </c>
      <c r="I40" s="37">
        <v>0</v>
      </c>
      <c r="J40" s="38">
        <v>0.01</v>
      </c>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570</v>
      </c>
      <c r="D42" s="1180"/>
      <c r="E42" s="1181"/>
      <c r="F42" s="36" t="s">
        <v>514</v>
      </c>
      <c r="G42" s="37" t="s">
        <v>514</v>
      </c>
      <c r="H42" s="37" t="s">
        <v>514</v>
      </c>
      <c r="I42" s="37" t="s">
        <v>514</v>
      </c>
      <c r="J42" s="38" t="s">
        <v>514</v>
      </c>
      <c r="K42" s="22"/>
      <c r="L42" s="22"/>
      <c r="M42" s="22"/>
      <c r="N42" s="22"/>
      <c r="O42" s="22"/>
      <c r="P42" s="22"/>
    </row>
    <row r="43" spans="1:16" ht="39" customHeight="1" thickBot="1" x14ac:dyDescent="0.2">
      <c r="A43" s="22"/>
      <c r="B43" s="40"/>
      <c r="C43" s="1182" t="s">
        <v>571</v>
      </c>
      <c r="D43" s="1183"/>
      <c r="E43" s="1184"/>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BUUuBWm7X/42wKDTNniDIPlE2RRdHkNWWQYzMw6rl9cMKxHSVseFM7EURIt9hmosmsIbZ/TJxzD771lVVoD6g==" saltValue="FQ9dBM30NccpHsYk47Gu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85" zoomScaleNormal="85"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1915</v>
      </c>
      <c r="L45" s="60">
        <v>1980</v>
      </c>
      <c r="M45" s="60">
        <v>1883</v>
      </c>
      <c r="N45" s="60">
        <v>1866</v>
      </c>
      <c r="O45" s="61">
        <v>1950</v>
      </c>
      <c r="P45" s="48"/>
      <c r="Q45" s="48"/>
      <c r="R45" s="48"/>
      <c r="S45" s="48"/>
      <c r="T45" s="48"/>
      <c r="U45" s="48"/>
    </row>
    <row r="46" spans="1:21" ht="30.75" customHeight="1" x14ac:dyDescent="0.15">
      <c r="A46" s="48"/>
      <c r="B46" s="1207"/>
      <c r="C46" s="1208"/>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x14ac:dyDescent="0.15">
      <c r="A47" s="48"/>
      <c r="B47" s="1207"/>
      <c r="C47" s="1208"/>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x14ac:dyDescent="0.15">
      <c r="A48" s="48"/>
      <c r="B48" s="1207"/>
      <c r="C48" s="1208"/>
      <c r="D48" s="62"/>
      <c r="E48" s="1189" t="s">
        <v>15</v>
      </c>
      <c r="F48" s="1189"/>
      <c r="G48" s="1189"/>
      <c r="H48" s="1189"/>
      <c r="I48" s="1189"/>
      <c r="J48" s="1190"/>
      <c r="K48" s="63">
        <v>1171</v>
      </c>
      <c r="L48" s="64">
        <v>1130</v>
      </c>
      <c r="M48" s="64">
        <v>1123</v>
      </c>
      <c r="N48" s="64">
        <v>1053</v>
      </c>
      <c r="O48" s="65">
        <v>958</v>
      </c>
      <c r="P48" s="48"/>
      <c r="Q48" s="48"/>
      <c r="R48" s="48"/>
      <c r="S48" s="48"/>
      <c r="T48" s="48"/>
      <c r="U48" s="48"/>
    </row>
    <row r="49" spans="1:21" ht="30.75" customHeight="1" x14ac:dyDescent="0.15">
      <c r="A49" s="48"/>
      <c r="B49" s="1207"/>
      <c r="C49" s="1208"/>
      <c r="D49" s="62"/>
      <c r="E49" s="1189" t="s">
        <v>16</v>
      </c>
      <c r="F49" s="1189"/>
      <c r="G49" s="1189"/>
      <c r="H49" s="1189"/>
      <c r="I49" s="1189"/>
      <c r="J49" s="1190"/>
      <c r="K49" s="63">
        <v>15</v>
      </c>
      <c r="L49" s="64">
        <v>19</v>
      </c>
      <c r="M49" s="64">
        <v>58</v>
      </c>
      <c r="N49" s="64">
        <v>109</v>
      </c>
      <c r="O49" s="65">
        <v>102</v>
      </c>
      <c r="P49" s="48"/>
      <c r="Q49" s="48"/>
      <c r="R49" s="48"/>
      <c r="S49" s="48"/>
      <c r="T49" s="48"/>
      <c r="U49" s="48"/>
    </row>
    <row r="50" spans="1:21" ht="30.75" customHeight="1" x14ac:dyDescent="0.15">
      <c r="A50" s="48"/>
      <c r="B50" s="1207"/>
      <c r="C50" s="1208"/>
      <c r="D50" s="62"/>
      <c r="E50" s="1189" t="s">
        <v>17</v>
      </c>
      <c r="F50" s="1189"/>
      <c r="G50" s="1189"/>
      <c r="H50" s="1189"/>
      <c r="I50" s="1189"/>
      <c r="J50" s="1190"/>
      <c r="K50" s="63">
        <v>84</v>
      </c>
      <c r="L50" s="64">
        <v>51</v>
      </c>
      <c r="M50" s="64">
        <v>51</v>
      </c>
      <c r="N50" s="64">
        <v>44</v>
      </c>
      <c r="O50" s="65">
        <v>30</v>
      </c>
      <c r="P50" s="48"/>
      <c r="Q50" s="48"/>
      <c r="R50" s="48"/>
      <c r="S50" s="48"/>
      <c r="T50" s="48"/>
      <c r="U50" s="48"/>
    </row>
    <row r="51" spans="1:21" ht="30.75" customHeight="1" x14ac:dyDescent="0.15">
      <c r="A51" s="48"/>
      <c r="B51" s="1209"/>
      <c r="C51" s="1210"/>
      <c r="D51" s="66"/>
      <c r="E51" s="1189" t="s">
        <v>18</v>
      </c>
      <c r="F51" s="1189"/>
      <c r="G51" s="1189"/>
      <c r="H51" s="1189"/>
      <c r="I51" s="1189"/>
      <c r="J51" s="1190"/>
      <c r="K51" s="63" t="s">
        <v>514</v>
      </c>
      <c r="L51" s="64" t="s">
        <v>514</v>
      </c>
      <c r="M51" s="64" t="s">
        <v>514</v>
      </c>
      <c r="N51" s="64">
        <v>0</v>
      </c>
      <c r="O51" s="65" t="s">
        <v>514</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2259</v>
      </c>
      <c r="L52" s="64">
        <v>2194</v>
      </c>
      <c r="M52" s="64">
        <v>2141</v>
      </c>
      <c r="N52" s="64">
        <v>2149</v>
      </c>
      <c r="O52" s="65">
        <v>2122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926</v>
      </c>
      <c r="L53" s="69">
        <v>986</v>
      </c>
      <c r="M53" s="69">
        <v>974</v>
      </c>
      <c r="N53" s="69">
        <v>923</v>
      </c>
      <c r="O53" s="70">
        <v>918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5" t="s">
        <v>25</v>
      </c>
      <c r="C57" s="1196"/>
      <c r="D57" s="1199" t="s">
        <v>26</v>
      </c>
      <c r="E57" s="1200"/>
      <c r="F57" s="1200"/>
      <c r="G57" s="1200"/>
      <c r="H57" s="1200"/>
      <c r="I57" s="1200"/>
      <c r="J57" s="1201"/>
      <c r="K57" s="83"/>
      <c r="L57" s="84"/>
      <c r="M57" s="84"/>
      <c r="N57" s="84"/>
      <c r="O57" s="85"/>
    </row>
    <row r="58" spans="1:21" ht="31.5" customHeight="1" thickBot="1" x14ac:dyDescent="0.2">
      <c r="B58" s="1197"/>
      <c r="C58" s="1198"/>
      <c r="D58" s="1202" t="s">
        <v>27</v>
      </c>
      <c r="E58" s="1203"/>
      <c r="F58" s="1203"/>
      <c r="G58" s="1203"/>
      <c r="H58" s="1203"/>
      <c r="I58" s="1203"/>
      <c r="J58" s="120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62FnZb9Xqzn7/pMX/HfhZ8JsnVv9FDiyXbk81RJsGGX2/Q1IhaaAHukQ394AdwrccwtG0X804dqSxs0bojlrg==" saltValue="ZvAftOcK1te0a9wMVzaq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5" t="s">
        <v>30</v>
      </c>
      <c r="C41" s="1226"/>
      <c r="D41" s="102"/>
      <c r="E41" s="1227" t="s">
        <v>31</v>
      </c>
      <c r="F41" s="1227"/>
      <c r="G41" s="1227"/>
      <c r="H41" s="1228"/>
      <c r="I41" s="346">
        <v>16842</v>
      </c>
      <c r="J41" s="347">
        <v>16442</v>
      </c>
      <c r="K41" s="347">
        <v>16615</v>
      </c>
      <c r="L41" s="347">
        <v>18840</v>
      </c>
      <c r="M41" s="348">
        <v>20834</v>
      </c>
    </row>
    <row r="42" spans="2:13" ht="27.75" customHeight="1" x14ac:dyDescent="0.15">
      <c r="B42" s="1215"/>
      <c r="C42" s="1216"/>
      <c r="D42" s="103"/>
      <c r="E42" s="1219" t="s">
        <v>32</v>
      </c>
      <c r="F42" s="1219"/>
      <c r="G42" s="1219"/>
      <c r="H42" s="1220"/>
      <c r="I42" s="349">
        <v>194</v>
      </c>
      <c r="J42" s="350">
        <v>139</v>
      </c>
      <c r="K42" s="350">
        <v>90</v>
      </c>
      <c r="L42" s="350">
        <v>47</v>
      </c>
      <c r="M42" s="351">
        <v>18</v>
      </c>
    </row>
    <row r="43" spans="2:13" ht="27.75" customHeight="1" x14ac:dyDescent="0.15">
      <c r="B43" s="1215"/>
      <c r="C43" s="1216"/>
      <c r="D43" s="103"/>
      <c r="E43" s="1219" t="s">
        <v>33</v>
      </c>
      <c r="F43" s="1219"/>
      <c r="G43" s="1219"/>
      <c r="H43" s="1220"/>
      <c r="I43" s="349">
        <v>15438</v>
      </c>
      <c r="J43" s="350">
        <v>14671</v>
      </c>
      <c r="K43" s="350">
        <v>13776</v>
      </c>
      <c r="L43" s="350">
        <v>12757</v>
      </c>
      <c r="M43" s="351">
        <v>11723</v>
      </c>
    </row>
    <row r="44" spans="2:13" ht="27.75" customHeight="1" x14ac:dyDescent="0.15">
      <c r="B44" s="1215"/>
      <c r="C44" s="1216"/>
      <c r="D44" s="103"/>
      <c r="E44" s="1219" t="s">
        <v>34</v>
      </c>
      <c r="F44" s="1219"/>
      <c r="G44" s="1219"/>
      <c r="H44" s="1220"/>
      <c r="I44" s="349">
        <v>581</v>
      </c>
      <c r="J44" s="350">
        <v>1277</v>
      </c>
      <c r="K44" s="350">
        <v>1345</v>
      </c>
      <c r="L44" s="350">
        <v>1502</v>
      </c>
      <c r="M44" s="351">
        <v>1616</v>
      </c>
    </row>
    <row r="45" spans="2:13" ht="27.75" customHeight="1" x14ac:dyDescent="0.15">
      <c r="B45" s="1215"/>
      <c r="C45" s="1216"/>
      <c r="D45" s="103"/>
      <c r="E45" s="1219" t="s">
        <v>35</v>
      </c>
      <c r="F45" s="1219"/>
      <c r="G45" s="1219"/>
      <c r="H45" s="1220"/>
      <c r="I45" s="349">
        <v>3660</v>
      </c>
      <c r="J45" s="350">
        <v>3467</v>
      </c>
      <c r="K45" s="350">
        <v>3464</v>
      </c>
      <c r="L45" s="350">
        <v>3524</v>
      </c>
      <c r="M45" s="351">
        <v>3424</v>
      </c>
    </row>
    <row r="46" spans="2:13" ht="27.75" customHeight="1" x14ac:dyDescent="0.15">
      <c r="B46" s="1215"/>
      <c r="C46" s="1216"/>
      <c r="D46" s="104"/>
      <c r="E46" s="1219" t="s">
        <v>36</v>
      </c>
      <c r="F46" s="1219"/>
      <c r="G46" s="1219"/>
      <c r="H46" s="1220"/>
      <c r="I46" s="349" t="s">
        <v>514</v>
      </c>
      <c r="J46" s="350" t="s">
        <v>514</v>
      </c>
      <c r="K46" s="350" t="s">
        <v>514</v>
      </c>
      <c r="L46" s="350" t="s">
        <v>514</v>
      </c>
      <c r="M46" s="351" t="s">
        <v>514</v>
      </c>
    </row>
    <row r="47" spans="2:13" ht="27.75" customHeight="1" x14ac:dyDescent="0.15">
      <c r="B47" s="1215"/>
      <c r="C47" s="1216"/>
      <c r="D47" s="105"/>
      <c r="E47" s="1229" t="s">
        <v>37</v>
      </c>
      <c r="F47" s="1230"/>
      <c r="G47" s="1230"/>
      <c r="H47" s="1231"/>
      <c r="I47" s="349" t="s">
        <v>514</v>
      </c>
      <c r="J47" s="350" t="s">
        <v>514</v>
      </c>
      <c r="K47" s="350" t="s">
        <v>514</v>
      </c>
      <c r="L47" s="350" t="s">
        <v>514</v>
      </c>
      <c r="M47" s="351" t="s">
        <v>514</v>
      </c>
    </row>
    <row r="48" spans="2:13" ht="27.75" customHeight="1" x14ac:dyDescent="0.15">
      <c r="B48" s="1215"/>
      <c r="C48" s="1216"/>
      <c r="D48" s="103"/>
      <c r="E48" s="1219" t="s">
        <v>38</v>
      </c>
      <c r="F48" s="1219"/>
      <c r="G48" s="1219"/>
      <c r="H48" s="1220"/>
      <c r="I48" s="349" t="s">
        <v>514</v>
      </c>
      <c r="J48" s="350" t="s">
        <v>514</v>
      </c>
      <c r="K48" s="350" t="s">
        <v>514</v>
      </c>
      <c r="L48" s="350" t="s">
        <v>514</v>
      </c>
      <c r="M48" s="351" t="s">
        <v>514</v>
      </c>
    </row>
    <row r="49" spans="2:13" ht="27.75" customHeight="1" x14ac:dyDescent="0.15">
      <c r="B49" s="1217"/>
      <c r="C49" s="1218"/>
      <c r="D49" s="103"/>
      <c r="E49" s="1219" t="s">
        <v>39</v>
      </c>
      <c r="F49" s="1219"/>
      <c r="G49" s="1219"/>
      <c r="H49" s="1220"/>
      <c r="I49" s="349" t="s">
        <v>514</v>
      </c>
      <c r="J49" s="350" t="s">
        <v>514</v>
      </c>
      <c r="K49" s="350" t="s">
        <v>514</v>
      </c>
      <c r="L49" s="350" t="s">
        <v>514</v>
      </c>
      <c r="M49" s="351" t="s">
        <v>514</v>
      </c>
    </row>
    <row r="50" spans="2:13" ht="27.75" customHeight="1" x14ac:dyDescent="0.15">
      <c r="B50" s="1213" t="s">
        <v>40</v>
      </c>
      <c r="C50" s="1214"/>
      <c r="D50" s="106"/>
      <c r="E50" s="1219" t="s">
        <v>41</v>
      </c>
      <c r="F50" s="1219"/>
      <c r="G50" s="1219"/>
      <c r="H50" s="1220"/>
      <c r="I50" s="349">
        <v>6362</v>
      </c>
      <c r="J50" s="350">
        <v>6248</v>
      </c>
      <c r="K50" s="350">
        <v>6773</v>
      </c>
      <c r="L50" s="350">
        <v>6515</v>
      </c>
      <c r="M50" s="351">
        <v>8180</v>
      </c>
    </row>
    <row r="51" spans="2:13" ht="27.75" customHeight="1" x14ac:dyDescent="0.15">
      <c r="B51" s="1215"/>
      <c r="C51" s="1216"/>
      <c r="D51" s="103"/>
      <c r="E51" s="1219" t="s">
        <v>42</v>
      </c>
      <c r="F51" s="1219"/>
      <c r="G51" s="1219"/>
      <c r="H51" s="1220"/>
      <c r="I51" s="349">
        <v>3049</v>
      </c>
      <c r="J51" s="350">
        <v>2955</v>
      </c>
      <c r="K51" s="350">
        <v>2823</v>
      </c>
      <c r="L51" s="350">
        <v>2723</v>
      </c>
      <c r="M51" s="351">
        <v>2554</v>
      </c>
    </row>
    <row r="52" spans="2:13" ht="27.75" customHeight="1" x14ac:dyDescent="0.15">
      <c r="B52" s="1217"/>
      <c r="C52" s="1218"/>
      <c r="D52" s="103"/>
      <c r="E52" s="1219" t="s">
        <v>43</v>
      </c>
      <c r="F52" s="1219"/>
      <c r="G52" s="1219"/>
      <c r="H52" s="1220"/>
      <c r="I52" s="349">
        <v>23989</v>
      </c>
      <c r="J52" s="350">
        <v>23893</v>
      </c>
      <c r="K52" s="350">
        <v>23648</v>
      </c>
      <c r="L52" s="350">
        <v>25408</v>
      </c>
      <c r="M52" s="351">
        <v>25148</v>
      </c>
    </row>
    <row r="53" spans="2:13" ht="27.75" customHeight="1" thickBot="1" x14ac:dyDescent="0.2">
      <c r="B53" s="1221" t="s">
        <v>44</v>
      </c>
      <c r="C53" s="1222"/>
      <c r="D53" s="107"/>
      <c r="E53" s="1223" t="s">
        <v>45</v>
      </c>
      <c r="F53" s="1223"/>
      <c r="G53" s="1223"/>
      <c r="H53" s="1224"/>
      <c r="I53" s="352">
        <v>3315</v>
      </c>
      <c r="J53" s="353">
        <v>2902</v>
      </c>
      <c r="K53" s="353">
        <v>2047</v>
      </c>
      <c r="L53" s="353">
        <v>2024</v>
      </c>
      <c r="M53" s="354">
        <v>1732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5t3skc8eYOYBVzQJnjC/oB0HhjSkcT+MN+bkrS4teR839SMU3mitJMIZ2rHvlx7xThv+AjhbybUfKC/KEAtRjA==" saltValue="2nhfmoDv01jNEQQaXKmW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25" zoomScale="115" zoomScaleNormal="11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40" t="s">
        <v>48</v>
      </c>
      <c r="D55" s="1240"/>
      <c r="E55" s="1241"/>
      <c r="F55" s="119">
        <v>2612</v>
      </c>
      <c r="G55" s="119">
        <v>2912</v>
      </c>
      <c r="H55" s="120">
        <v>2954</v>
      </c>
    </row>
    <row r="56" spans="2:8" ht="52.5" customHeight="1" x14ac:dyDescent="0.15">
      <c r="B56" s="121"/>
      <c r="C56" s="1242" t="s">
        <v>49</v>
      </c>
      <c r="D56" s="1242"/>
      <c r="E56" s="1243"/>
      <c r="F56" s="122">
        <v>57</v>
      </c>
      <c r="G56" s="122">
        <v>57</v>
      </c>
      <c r="H56" s="123">
        <v>280</v>
      </c>
    </row>
    <row r="57" spans="2:8" ht="53.25" customHeight="1" x14ac:dyDescent="0.15">
      <c r="B57" s="121"/>
      <c r="C57" s="1244" t="s">
        <v>50</v>
      </c>
      <c r="D57" s="1244"/>
      <c r="E57" s="1245"/>
      <c r="F57" s="124">
        <v>3116</v>
      </c>
      <c r="G57" s="124">
        <v>2406</v>
      </c>
      <c r="H57" s="125">
        <v>3770</v>
      </c>
    </row>
    <row r="58" spans="2:8" ht="45.75" customHeight="1" x14ac:dyDescent="0.15">
      <c r="B58" s="126"/>
      <c r="C58" s="1232" t="s">
        <v>595</v>
      </c>
      <c r="D58" s="1233"/>
      <c r="E58" s="1234"/>
      <c r="F58" s="127">
        <v>1788</v>
      </c>
      <c r="G58" s="128">
        <v>1251</v>
      </c>
      <c r="H58" s="128">
        <v>1743</v>
      </c>
    </row>
    <row r="59" spans="2:8" ht="45.75" customHeight="1" x14ac:dyDescent="0.15">
      <c r="B59" s="126"/>
      <c r="C59" s="1232" t="s">
        <v>596</v>
      </c>
      <c r="D59" s="1233"/>
      <c r="E59" s="1234"/>
      <c r="F59" s="127">
        <v>826</v>
      </c>
      <c r="G59" s="128">
        <v>643</v>
      </c>
      <c r="H59" s="128">
        <v>1510</v>
      </c>
    </row>
    <row r="60" spans="2:8" ht="45.75" customHeight="1" x14ac:dyDescent="0.15">
      <c r="B60" s="126"/>
      <c r="C60" s="1232" t="s">
        <v>597</v>
      </c>
      <c r="D60" s="1233"/>
      <c r="E60" s="1234"/>
      <c r="F60" s="127">
        <v>341</v>
      </c>
      <c r="G60" s="128">
        <v>341</v>
      </c>
      <c r="H60" s="128">
        <v>341</v>
      </c>
    </row>
    <row r="61" spans="2:8" ht="45.75" customHeight="1" x14ac:dyDescent="0.15">
      <c r="B61" s="126"/>
      <c r="C61" s="1232" t="s">
        <v>598</v>
      </c>
      <c r="D61" s="1233"/>
      <c r="E61" s="1234"/>
      <c r="F61" s="127">
        <v>56</v>
      </c>
      <c r="G61" s="128">
        <v>56</v>
      </c>
      <c r="H61" s="128">
        <v>56</v>
      </c>
    </row>
    <row r="62" spans="2:8" ht="45.75" customHeight="1" thickBot="1" x14ac:dyDescent="0.2">
      <c r="B62" s="129"/>
      <c r="C62" s="1235" t="s">
        <v>599</v>
      </c>
      <c r="D62" s="1236"/>
      <c r="E62" s="1237"/>
      <c r="F62" s="130">
        <v>45</v>
      </c>
      <c r="G62" s="131">
        <v>45</v>
      </c>
      <c r="H62" s="131">
        <v>45</v>
      </c>
    </row>
    <row r="63" spans="2:8" ht="52.5" customHeight="1" thickBot="1" x14ac:dyDescent="0.2">
      <c r="B63" s="132"/>
      <c r="C63" s="1238" t="s">
        <v>51</v>
      </c>
      <c r="D63" s="1238"/>
      <c r="E63" s="1239"/>
      <c r="F63" s="133">
        <v>5785</v>
      </c>
      <c r="G63" s="133">
        <v>5375</v>
      </c>
      <c r="H63" s="134">
        <v>7004</v>
      </c>
    </row>
    <row r="64" spans="2:8" x14ac:dyDescent="0.15"/>
  </sheetData>
  <sheetProtection algorithmName="SHA-512" hashValue="3JBTLrl77t4TA6Y5kCyQQk07Tlu8iBVTCb8EEHs9NPl5GtGOTg8UKji4351SOV2S66Bc00wRCmjnS2mWx4Qcyg==" saltValue="aHA2yqtiuaWMoxi7X+V9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topLeftCell="Q37" zoomScaleNormal="100" zoomScaleSheetLayoutView="55" workbookViewId="0">
      <selection activeCell="AW83" sqref="AW83"/>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601</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602</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8" t="s">
        <v>610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6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6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6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6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603</v>
      </c>
    </row>
    <row r="50" spans="1:109" x14ac:dyDescent="0.15">
      <c r="B50" s="369"/>
      <c r="G50" s="1252"/>
      <c r="H50" s="1252"/>
      <c r="I50" s="1252"/>
      <c r="J50" s="1252"/>
      <c r="K50" s="379"/>
      <c r="L50" s="379"/>
      <c r="M50" s="380"/>
      <c r="N50" s="38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1" t="s">
        <v>556</v>
      </c>
      <c r="BQ50" s="1251"/>
      <c r="BR50" s="1251"/>
      <c r="BS50" s="1251"/>
      <c r="BT50" s="1251"/>
      <c r="BU50" s="1251"/>
      <c r="BV50" s="1251"/>
      <c r="BW50" s="1251"/>
      <c r="BX50" s="1251" t="s">
        <v>557</v>
      </c>
      <c r="BY50" s="1251"/>
      <c r="BZ50" s="1251"/>
      <c r="CA50" s="1251"/>
      <c r="CB50" s="1251"/>
      <c r="CC50" s="1251"/>
      <c r="CD50" s="1251"/>
      <c r="CE50" s="1251"/>
      <c r="CF50" s="1251" t="s">
        <v>558</v>
      </c>
      <c r="CG50" s="1251"/>
      <c r="CH50" s="1251"/>
      <c r="CI50" s="1251"/>
      <c r="CJ50" s="1251"/>
      <c r="CK50" s="1251"/>
      <c r="CL50" s="1251"/>
      <c r="CM50" s="1251"/>
      <c r="CN50" s="1251" t="s">
        <v>559</v>
      </c>
      <c r="CO50" s="1251"/>
      <c r="CP50" s="1251"/>
      <c r="CQ50" s="1251"/>
      <c r="CR50" s="1251"/>
      <c r="CS50" s="1251"/>
      <c r="CT50" s="1251"/>
      <c r="CU50" s="1251"/>
      <c r="CV50" s="1251" t="s">
        <v>560</v>
      </c>
      <c r="CW50" s="1251"/>
      <c r="CX50" s="1251"/>
      <c r="CY50" s="1251"/>
      <c r="CZ50" s="1251"/>
      <c r="DA50" s="1251"/>
      <c r="DB50" s="1251"/>
      <c r="DC50" s="1251"/>
    </row>
    <row r="51" spans="1:109" ht="13.5" customHeight="1" x14ac:dyDescent="0.15">
      <c r="B51" s="369"/>
      <c r="G51" s="1254"/>
      <c r="H51" s="1254"/>
      <c r="I51" s="1267"/>
      <c r="J51" s="1267"/>
      <c r="K51" s="1253"/>
      <c r="L51" s="1253"/>
      <c r="M51" s="1253"/>
      <c r="N51" s="1253"/>
      <c r="AM51" s="378"/>
      <c r="AN51" s="1249" t="s">
        <v>604</v>
      </c>
      <c r="AO51" s="1249"/>
      <c r="AP51" s="1249"/>
      <c r="AQ51" s="1249"/>
      <c r="AR51" s="1249"/>
      <c r="AS51" s="1249"/>
      <c r="AT51" s="1249"/>
      <c r="AU51" s="1249"/>
      <c r="AV51" s="1249"/>
      <c r="AW51" s="1249"/>
      <c r="AX51" s="1249"/>
      <c r="AY51" s="1249"/>
      <c r="AZ51" s="1249"/>
      <c r="BA51" s="1249"/>
      <c r="BB51" s="1249" t="s">
        <v>605</v>
      </c>
      <c r="BC51" s="1249"/>
      <c r="BD51" s="1249"/>
      <c r="BE51" s="1249"/>
      <c r="BF51" s="1249"/>
      <c r="BG51" s="1249"/>
      <c r="BH51" s="1249"/>
      <c r="BI51" s="1249"/>
      <c r="BJ51" s="1249"/>
      <c r="BK51" s="1249"/>
      <c r="BL51" s="1249"/>
      <c r="BM51" s="1249"/>
      <c r="BN51" s="1249"/>
      <c r="BO51" s="1249"/>
      <c r="BP51" s="1246">
        <v>33.1</v>
      </c>
      <c r="BQ51" s="1246"/>
      <c r="BR51" s="1246"/>
      <c r="BS51" s="1246"/>
      <c r="BT51" s="1246"/>
      <c r="BU51" s="1246"/>
      <c r="BV51" s="1246"/>
      <c r="BW51" s="1246"/>
      <c r="BX51" s="1246">
        <v>28.6</v>
      </c>
      <c r="BY51" s="1246"/>
      <c r="BZ51" s="1246"/>
      <c r="CA51" s="1246"/>
      <c r="CB51" s="1246"/>
      <c r="CC51" s="1246"/>
      <c r="CD51" s="1246"/>
      <c r="CE51" s="1246"/>
      <c r="CF51" s="1246">
        <v>20.100000000000001</v>
      </c>
      <c r="CG51" s="1246"/>
      <c r="CH51" s="1246"/>
      <c r="CI51" s="1246"/>
      <c r="CJ51" s="1246"/>
      <c r="CK51" s="1246"/>
      <c r="CL51" s="1246"/>
      <c r="CM51" s="1246"/>
      <c r="CN51" s="1246">
        <v>19.100000000000001</v>
      </c>
      <c r="CO51" s="1246"/>
      <c r="CP51" s="1246"/>
      <c r="CQ51" s="1246"/>
      <c r="CR51" s="1246"/>
      <c r="CS51" s="1246"/>
      <c r="CT51" s="1246"/>
      <c r="CU51" s="1246"/>
      <c r="CV51" s="1246">
        <v>15.5</v>
      </c>
      <c r="CW51" s="1246"/>
      <c r="CX51" s="1246"/>
      <c r="CY51" s="1246"/>
      <c r="CZ51" s="1246"/>
      <c r="DA51" s="1246"/>
      <c r="DB51" s="1246"/>
      <c r="DC51" s="1246"/>
    </row>
    <row r="52" spans="1:109" x14ac:dyDescent="0.15">
      <c r="B52" s="369"/>
      <c r="G52" s="1254"/>
      <c r="H52" s="1254"/>
      <c r="I52" s="1267"/>
      <c r="J52" s="1267"/>
      <c r="K52" s="1253"/>
      <c r="L52" s="1253"/>
      <c r="M52" s="1253"/>
      <c r="N52" s="1253"/>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54"/>
      <c r="H53" s="1254"/>
      <c r="I53" s="1252"/>
      <c r="J53" s="1252"/>
      <c r="K53" s="1253"/>
      <c r="L53" s="1253"/>
      <c r="M53" s="1253"/>
      <c r="N53" s="1253"/>
      <c r="AM53" s="378"/>
      <c r="AN53" s="1249"/>
      <c r="AO53" s="1249"/>
      <c r="AP53" s="1249"/>
      <c r="AQ53" s="1249"/>
      <c r="AR53" s="1249"/>
      <c r="AS53" s="1249"/>
      <c r="AT53" s="1249"/>
      <c r="AU53" s="1249"/>
      <c r="AV53" s="1249"/>
      <c r="AW53" s="1249"/>
      <c r="AX53" s="1249"/>
      <c r="AY53" s="1249"/>
      <c r="AZ53" s="1249"/>
      <c r="BA53" s="1249"/>
      <c r="BB53" s="1249" t="s">
        <v>606</v>
      </c>
      <c r="BC53" s="1249"/>
      <c r="BD53" s="1249"/>
      <c r="BE53" s="1249"/>
      <c r="BF53" s="1249"/>
      <c r="BG53" s="1249"/>
      <c r="BH53" s="1249"/>
      <c r="BI53" s="1249"/>
      <c r="BJ53" s="1249"/>
      <c r="BK53" s="1249"/>
      <c r="BL53" s="1249"/>
      <c r="BM53" s="1249"/>
      <c r="BN53" s="1249"/>
      <c r="BO53" s="1249"/>
      <c r="BP53" s="1246">
        <v>65.8</v>
      </c>
      <c r="BQ53" s="1246"/>
      <c r="BR53" s="1246"/>
      <c r="BS53" s="1246"/>
      <c r="BT53" s="1246"/>
      <c r="BU53" s="1246"/>
      <c r="BV53" s="1246"/>
      <c r="BW53" s="1246"/>
      <c r="BX53" s="1246">
        <v>67.599999999999994</v>
      </c>
      <c r="BY53" s="1246"/>
      <c r="BZ53" s="1246"/>
      <c r="CA53" s="1246"/>
      <c r="CB53" s="1246"/>
      <c r="CC53" s="1246"/>
      <c r="CD53" s="1246"/>
      <c r="CE53" s="1246"/>
      <c r="CF53" s="1246">
        <v>68</v>
      </c>
      <c r="CG53" s="1246"/>
      <c r="CH53" s="1246"/>
      <c r="CI53" s="1246"/>
      <c r="CJ53" s="1246"/>
      <c r="CK53" s="1246"/>
      <c r="CL53" s="1246"/>
      <c r="CM53" s="1246"/>
      <c r="CN53" s="1246">
        <v>64.099999999999994</v>
      </c>
      <c r="CO53" s="1246"/>
      <c r="CP53" s="1246"/>
      <c r="CQ53" s="1246"/>
      <c r="CR53" s="1246"/>
      <c r="CS53" s="1246"/>
      <c r="CT53" s="1246"/>
      <c r="CU53" s="1246"/>
      <c r="CV53" s="1246">
        <v>65.2</v>
      </c>
      <c r="CW53" s="1246"/>
      <c r="CX53" s="1246"/>
      <c r="CY53" s="1246"/>
      <c r="CZ53" s="1246"/>
      <c r="DA53" s="1246"/>
      <c r="DB53" s="1246"/>
      <c r="DC53" s="1246"/>
    </row>
    <row r="54" spans="1:109" x14ac:dyDescent="0.15">
      <c r="A54" s="377"/>
      <c r="B54" s="369"/>
      <c r="G54" s="1254"/>
      <c r="H54" s="1254"/>
      <c r="I54" s="1252"/>
      <c r="J54" s="1252"/>
      <c r="K54" s="1253"/>
      <c r="L54" s="1253"/>
      <c r="M54" s="1253"/>
      <c r="N54" s="1253"/>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52"/>
      <c r="H55" s="1252"/>
      <c r="I55" s="1252"/>
      <c r="J55" s="1252"/>
      <c r="K55" s="1253"/>
      <c r="L55" s="1253"/>
      <c r="M55" s="1253"/>
      <c r="N55" s="1253"/>
      <c r="AN55" s="1251" t="s">
        <v>607</v>
      </c>
      <c r="AO55" s="1251"/>
      <c r="AP55" s="1251"/>
      <c r="AQ55" s="1251"/>
      <c r="AR55" s="1251"/>
      <c r="AS55" s="1251"/>
      <c r="AT55" s="1251"/>
      <c r="AU55" s="1251"/>
      <c r="AV55" s="1251"/>
      <c r="AW55" s="1251"/>
      <c r="AX55" s="1251"/>
      <c r="AY55" s="1251"/>
      <c r="AZ55" s="1251"/>
      <c r="BA55" s="1251"/>
      <c r="BB55" s="1249" t="s">
        <v>605</v>
      </c>
      <c r="BC55" s="1249"/>
      <c r="BD55" s="1249"/>
      <c r="BE55" s="1249"/>
      <c r="BF55" s="1249"/>
      <c r="BG55" s="1249"/>
      <c r="BH55" s="1249"/>
      <c r="BI55" s="1249"/>
      <c r="BJ55" s="1249"/>
      <c r="BK55" s="1249"/>
      <c r="BL55" s="1249"/>
      <c r="BM55" s="1249"/>
      <c r="BN55" s="1249"/>
      <c r="BO55" s="1249"/>
      <c r="BP55" s="1246">
        <v>30.2</v>
      </c>
      <c r="BQ55" s="1246"/>
      <c r="BR55" s="1246"/>
      <c r="BS55" s="1246"/>
      <c r="BT55" s="1246"/>
      <c r="BU55" s="1246"/>
      <c r="BV55" s="1246"/>
      <c r="BW55" s="1246"/>
      <c r="BX55" s="1246">
        <v>25.4</v>
      </c>
      <c r="BY55" s="1246"/>
      <c r="BZ55" s="1246"/>
      <c r="CA55" s="1246"/>
      <c r="CB55" s="1246"/>
      <c r="CC55" s="1246"/>
      <c r="CD55" s="1246"/>
      <c r="CE55" s="1246"/>
      <c r="CF55" s="1246">
        <v>23</v>
      </c>
      <c r="CG55" s="1246"/>
      <c r="CH55" s="1246"/>
      <c r="CI55" s="1246"/>
      <c r="CJ55" s="1246"/>
      <c r="CK55" s="1246"/>
      <c r="CL55" s="1246"/>
      <c r="CM55" s="1246"/>
      <c r="CN55" s="1246">
        <v>41.5</v>
      </c>
      <c r="CO55" s="1246"/>
      <c r="CP55" s="1246"/>
      <c r="CQ55" s="1246"/>
      <c r="CR55" s="1246"/>
      <c r="CS55" s="1246"/>
      <c r="CT55" s="1246"/>
      <c r="CU55" s="1246"/>
      <c r="CV55" s="1246">
        <v>25.2</v>
      </c>
      <c r="CW55" s="1246"/>
      <c r="CX55" s="1246"/>
      <c r="CY55" s="1246"/>
      <c r="CZ55" s="1246"/>
      <c r="DA55" s="1246"/>
      <c r="DB55" s="1246"/>
      <c r="DC55" s="1246"/>
    </row>
    <row r="56" spans="1:109" x14ac:dyDescent="0.15">
      <c r="A56" s="377"/>
      <c r="B56" s="369"/>
      <c r="G56" s="1252"/>
      <c r="H56" s="1252"/>
      <c r="I56" s="1252"/>
      <c r="J56" s="1252"/>
      <c r="K56" s="1253"/>
      <c r="L56" s="1253"/>
      <c r="M56" s="1253"/>
      <c r="N56" s="1253"/>
      <c r="AN56" s="1251"/>
      <c r="AO56" s="1251"/>
      <c r="AP56" s="1251"/>
      <c r="AQ56" s="1251"/>
      <c r="AR56" s="1251"/>
      <c r="AS56" s="1251"/>
      <c r="AT56" s="1251"/>
      <c r="AU56" s="1251"/>
      <c r="AV56" s="1251"/>
      <c r="AW56" s="1251"/>
      <c r="AX56" s="1251"/>
      <c r="AY56" s="1251"/>
      <c r="AZ56" s="1251"/>
      <c r="BA56" s="1251"/>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52"/>
      <c r="H57" s="1252"/>
      <c r="I57" s="1247"/>
      <c r="J57" s="1247"/>
      <c r="K57" s="1253"/>
      <c r="L57" s="1253"/>
      <c r="M57" s="1253"/>
      <c r="N57" s="1253"/>
      <c r="AM57" s="363"/>
      <c r="AN57" s="1251"/>
      <c r="AO57" s="1251"/>
      <c r="AP57" s="1251"/>
      <c r="AQ57" s="1251"/>
      <c r="AR57" s="1251"/>
      <c r="AS57" s="1251"/>
      <c r="AT57" s="1251"/>
      <c r="AU57" s="1251"/>
      <c r="AV57" s="1251"/>
      <c r="AW57" s="1251"/>
      <c r="AX57" s="1251"/>
      <c r="AY57" s="1251"/>
      <c r="AZ57" s="1251"/>
      <c r="BA57" s="1251"/>
      <c r="BB57" s="1249" t="s">
        <v>606</v>
      </c>
      <c r="BC57" s="1249"/>
      <c r="BD57" s="1249"/>
      <c r="BE57" s="1249"/>
      <c r="BF57" s="1249"/>
      <c r="BG57" s="1249"/>
      <c r="BH57" s="1249"/>
      <c r="BI57" s="1249"/>
      <c r="BJ57" s="1249"/>
      <c r="BK57" s="1249"/>
      <c r="BL57" s="1249"/>
      <c r="BM57" s="1249"/>
      <c r="BN57" s="1249"/>
      <c r="BO57" s="1249"/>
      <c r="BP57" s="1246">
        <v>58.9</v>
      </c>
      <c r="BQ57" s="1246"/>
      <c r="BR57" s="1246"/>
      <c r="BS57" s="1246"/>
      <c r="BT57" s="1246"/>
      <c r="BU57" s="1246"/>
      <c r="BV57" s="1246"/>
      <c r="BW57" s="1246"/>
      <c r="BX57" s="1246">
        <v>60</v>
      </c>
      <c r="BY57" s="1246"/>
      <c r="BZ57" s="1246"/>
      <c r="CA57" s="1246"/>
      <c r="CB57" s="1246"/>
      <c r="CC57" s="1246"/>
      <c r="CD57" s="1246"/>
      <c r="CE57" s="1246"/>
      <c r="CF57" s="1246">
        <v>60.6</v>
      </c>
      <c r="CG57" s="1246"/>
      <c r="CH57" s="1246"/>
      <c r="CI57" s="1246"/>
      <c r="CJ57" s="1246"/>
      <c r="CK57" s="1246"/>
      <c r="CL57" s="1246"/>
      <c r="CM57" s="1246"/>
      <c r="CN57" s="1246">
        <v>61.7</v>
      </c>
      <c r="CO57" s="1246"/>
      <c r="CP57" s="1246"/>
      <c r="CQ57" s="1246"/>
      <c r="CR57" s="1246"/>
      <c r="CS57" s="1246"/>
      <c r="CT57" s="1246"/>
      <c r="CU57" s="1246"/>
      <c r="CV57" s="1246">
        <v>62.4</v>
      </c>
      <c r="CW57" s="1246"/>
      <c r="CX57" s="1246"/>
      <c r="CY57" s="1246"/>
      <c r="CZ57" s="1246"/>
      <c r="DA57" s="1246"/>
      <c r="DB57" s="1246"/>
      <c r="DC57" s="1246"/>
      <c r="DD57" s="382"/>
      <c r="DE57" s="381"/>
    </row>
    <row r="58" spans="1:109" s="377" customFormat="1" x14ac:dyDescent="0.15">
      <c r="A58" s="363"/>
      <c r="B58" s="381"/>
      <c r="G58" s="1252"/>
      <c r="H58" s="1252"/>
      <c r="I58" s="1247"/>
      <c r="J58" s="1247"/>
      <c r="K58" s="1253"/>
      <c r="L58" s="1253"/>
      <c r="M58" s="1253"/>
      <c r="N58" s="1253"/>
      <c r="AM58" s="363"/>
      <c r="AN58" s="1251"/>
      <c r="AO58" s="1251"/>
      <c r="AP58" s="1251"/>
      <c r="AQ58" s="1251"/>
      <c r="AR58" s="1251"/>
      <c r="AS58" s="1251"/>
      <c r="AT58" s="1251"/>
      <c r="AU58" s="1251"/>
      <c r="AV58" s="1251"/>
      <c r="AW58" s="1251"/>
      <c r="AX58" s="1251"/>
      <c r="AY58" s="1251"/>
      <c r="AZ58" s="1251"/>
      <c r="BA58" s="1251"/>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608</v>
      </c>
    </row>
    <row r="64" spans="1:109" x14ac:dyDescent="0.15">
      <c r="B64" s="369"/>
      <c r="G64" s="376"/>
      <c r="I64" s="389"/>
      <c r="J64" s="389"/>
      <c r="K64" s="389"/>
      <c r="L64" s="389"/>
      <c r="M64" s="389"/>
      <c r="N64" s="390"/>
      <c r="AM64" s="376"/>
      <c r="AN64" s="376" t="s">
        <v>602</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5" customHeight="1" x14ac:dyDescent="0.15">
      <c r="B65" s="369"/>
      <c r="AN65" s="1258" t="s">
        <v>611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6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6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6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6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603</v>
      </c>
    </row>
    <row r="72" spans="2:107" x14ac:dyDescent="0.15">
      <c r="B72" s="369"/>
      <c r="G72" s="1252"/>
      <c r="H72" s="1252"/>
      <c r="I72" s="1252"/>
      <c r="J72" s="1252"/>
      <c r="K72" s="379"/>
      <c r="L72" s="379"/>
      <c r="M72" s="380"/>
      <c r="N72" s="38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1" t="s">
        <v>556</v>
      </c>
      <c r="BQ72" s="1251"/>
      <c r="BR72" s="1251"/>
      <c r="BS72" s="1251"/>
      <c r="BT72" s="1251"/>
      <c r="BU72" s="1251"/>
      <c r="BV72" s="1251"/>
      <c r="BW72" s="1251"/>
      <c r="BX72" s="1251" t="s">
        <v>557</v>
      </c>
      <c r="BY72" s="1251"/>
      <c r="BZ72" s="1251"/>
      <c r="CA72" s="1251"/>
      <c r="CB72" s="1251"/>
      <c r="CC72" s="1251"/>
      <c r="CD72" s="1251"/>
      <c r="CE72" s="1251"/>
      <c r="CF72" s="1251" t="s">
        <v>558</v>
      </c>
      <c r="CG72" s="1251"/>
      <c r="CH72" s="1251"/>
      <c r="CI72" s="1251"/>
      <c r="CJ72" s="1251"/>
      <c r="CK72" s="1251"/>
      <c r="CL72" s="1251"/>
      <c r="CM72" s="1251"/>
      <c r="CN72" s="1251" t="s">
        <v>559</v>
      </c>
      <c r="CO72" s="1251"/>
      <c r="CP72" s="1251"/>
      <c r="CQ72" s="1251"/>
      <c r="CR72" s="1251"/>
      <c r="CS72" s="1251"/>
      <c r="CT72" s="1251"/>
      <c r="CU72" s="1251"/>
      <c r="CV72" s="1251" t="s">
        <v>560</v>
      </c>
      <c r="CW72" s="1251"/>
      <c r="CX72" s="1251"/>
      <c r="CY72" s="1251"/>
      <c r="CZ72" s="1251"/>
      <c r="DA72" s="1251"/>
      <c r="DB72" s="1251"/>
      <c r="DC72" s="1251"/>
    </row>
    <row r="73" spans="2:107" x14ac:dyDescent="0.15">
      <c r="B73" s="369"/>
      <c r="G73" s="1254"/>
      <c r="H73" s="1254"/>
      <c r="I73" s="1254"/>
      <c r="J73" s="1254"/>
      <c r="K73" s="1250"/>
      <c r="L73" s="1250"/>
      <c r="M73" s="1250"/>
      <c r="N73" s="1250"/>
      <c r="AM73" s="378"/>
      <c r="AN73" s="1249" t="s">
        <v>604</v>
      </c>
      <c r="AO73" s="1249"/>
      <c r="AP73" s="1249"/>
      <c r="AQ73" s="1249"/>
      <c r="AR73" s="1249"/>
      <c r="AS73" s="1249"/>
      <c r="AT73" s="1249"/>
      <c r="AU73" s="1249"/>
      <c r="AV73" s="1249"/>
      <c r="AW73" s="1249"/>
      <c r="AX73" s="1249"/>
      <c r="AY73" s="1249"/>
      <c r="AZ73" s="1249"/>
      <c r="BA73" s="1249"/>
      <c r="BB73" s="1249" t="s">
        <v>605</v>
      </c>
      <c r="BC73" s="1249"/>
      <c r="BD73" s="1249"/>
      <c r="BE73" s="1249"/>
      <c r="BF73" s="1249"/>
      <c r="BG73" s="1249"/>
      <c r="BH73" s="1249"/>
      <c r="BI73" s="1249"/>
      <c r="BJ73" s="1249"/>
      <c r="BK73" s="1249"/>
      <c r="BL73" s="1249"/>
      <c r="BM73" s="1249"/>
      <c r="BN73" s="1249"/>
      <c r="BO73" s="1249"/>
      <c r="BP73" s="1246">
        <v>33.1</v>
      </c>
      <c r="BQ73" s="1246"/>
      <c r="BR73" s="1246"/>
      <c r="BS73" s="1246"/>
      <c r="BT73" s="1246"/>
      <c r="BU73" s="1246"/>
      <c r="BV73" s="1246"/>
      <c r="BW73" s="1246"/>
      <c r="BX73" s="1246">
        <v>28.6</v>
      </c>
      <c r="BY73" s="1246"/>
      <c r="BZ73" s="1246"/>
      <c r="CA73" s="1246"/>
      <c r="CB73" s="1246"/>
      <c r="CC73" s="1246"/>
      <c r="CD73" s="1246"/>
      <c r="CE73" s="1246"/>
      <c r="CF73" s="1246">
        <v>20.100000000000001</v>
      </c>
      <c r="CG73" s="1246"/>
      <c r="CH73" s="1246"/>
      <c r="CI73" s="1246"/>
      <c r="CJ73" s="1246"/>
      <c r="CK73" s="1246"/>
      <c r="CL73" s="1246"/>
      <c r="CM73" s="1246"/>
      <c r="CN73" s="1246">
        <v>19.100000000000001</v>
      </c>
      <c r="CO73" s="1246"/>
      <c r="CP73" s="1246"/>
      <c r="CQ73" s="1246"/>
      <c r="CR73" s="1246"/>
      <c r="CS73" s="1246"/>
      <c r="CT73" s="1246"/>
      <c r="CU73" s="1246"/>
      <c r="CV73" s="1246">
        <v>15.5</v>
      </c>
      <c r="CW73" s="1246"/>
      <c r="CX73" s="1246"/>
      <c r="CY73" s="1246"/>
      <c r="CZ73" s="1246"/>
      <c r="DA73" s="1246"/>
      <c r="DB73" s="1246"/>
      <c r="DC73" s="1246"/>
    </row>
    <row r="74" spans="2:107" x14ac:dyDescent="0.15">
      <c r="B74" s="369"/>
      <c r="G74" s="1254"/>
      <c r="H74" s="1254"/>
      <c r="I74" s="1254"/>
      <c r="J74" s="1254"/>
      <c r="K74" s="1250"/>
      <c r="L74" s="1250"/>
      <c r="M74" s="1250"/>
      <c r="N74" s="1250"/>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54"/>
      <c r="H75" s="1254"/>
      <c r="I75" s="1252"/>
      <c r="J75" s="1252"/>
      <c r="K75" s="1253"/>
      <c r="L75" s="1253"/>
      <c r="M75" s="1253"/>
      <c r="N75" s="1253"/>
      <c r="AM75" s="378"/>
      <c r="AN75" s="1249"/>
      <c r="AO75" s="1249"/>
      <c r="AP75" s="1249"/>
      <c r="AQ75" s="1249"/>
      <c r="AR75" s="1249"/>
      <c r="AS75" s="1249"/>
      <c r="AT75" s="1249"/>
      <c r="AU75" s="1249"/>
      <c r="AV75" s="1249"/>
      <c r="AW75" s="1249"/>
      <c r="AX75" s="1249"/>
      <c r="AY75" s="1249"/>
      <c r="AZ75" s="1249"/>
      <c r="BA75" s="1249"/>
      <c r="BB75" s="1249" t="s">
        <v>609</v>
      </c>
      <c r="BC75" s="1249"/>
      <c r="BD75" s="1249"/>
      <c r="BE75" s="1249"/>
      <c r="BF75" s="1249"/>
      <c r="BG75" s="1249"/>
      <c r="BH75" s="1249"/>
      <c r="BI75" s="1249"/>
      <c r="BJ75" s="1249"/>
      <c r="BK75" s="1249"/>
      <c r="BL75" s="1249"/>
      <c r="BM75" s="1249"/>
      <c r="BN75" s="1249"/>
      <c r="BO75" s="1249"/>
      <c r="BP75" s="1246">
        <v>8.6</v>
      </c>
      <c r="BQ75" s="1246"/>
      <c r="BR75" s="1246"/>
      <c r="BS75" s="1246"/>
      <c r="BT75" s="1246"/>
      <c r="BU75" s="1246"/>
      <c r="BV75" s="1246"/>
      <c r="BW75" s="1246"/>
      <c r="BX75" s="1246">
        <v>9</v>
      </c>
      <c r="BY75" s="1246"/>
      <c r="BZ75" s="1246"/>
      <c r="CA75" s="1246"/>
      <c r="CB75" s="1246"/>
      <c r="CC75" s="1246"/>
      <c r="CD75" s="1246"/>
      <c r="CE75" s="1246"/>
      <c r="CF75" s="1246">
        <v>9.5</v>
      </c>
      <c r="CG75" s="1246"/>
      <c r="CH75" s="1246"/>
      <c r="CI75" s="1246"/>
      <c r="CJ75" s="1246"/>
      <c r="CK75" s="1246"/>
      <c r="CL75" s="1246"/>
      <c r="CM75" s="1246"/>
      <c r="CN75" s="1246">
        <v>9.3000000000000007</v>
      </c>
      <c r="CO75" s="1246"/>
      <c r="CP75" s="1246"/>
      <c r="CQ75" s="1246"/>
      <c r="CR75" s="1246"/>
      <c r="CS75" s="1246"/>
      <c r="CT75" s="1246"/>
      <c r="CU75" s="1246"/>
      <c r="CV75" s="1246">
        <v>8.8000000000000007</v>
      </c>
      <c r="CW75" s="1246"/>
      <c r="CX75" s="1246"/>
      <c r="CY75" s="1246"/>
      <c r="CZ75" s="1246"/>
      <c r="DA75" s="1246"/>
      <c r="DB75" s="1246"/>
      <c r="DC75" s="1246"/>
    </row>
    <row r="76" spans="2:107" x14ac:dyDescent="0.15">
      <c r="B76" s="369"/>
      <c r="G76" s="1254"/>
      <c r="H76" s="1254"/>
      <c r="I76" s="1252"/>
      <c r="J76" s="1252"/>
      <c r="K76" s="1253"/>
      <c r="L76" s="1253"/>
      <c r="M76" s="1253"/>
      <c r="N76" s="1253"/>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52"/>
      <c r="H77" s="1252"/>
      <c r="I77" s="1252"/>
      <c r="J77" s="1252"/>
      <c r="K77" s="1250"/>
      <c r="L77" s="1250"/>
      <c r="M77" s="1250"/>
      <c r="N77" s="1250"/>
      <c r="AN77" s="1251" t="s">
        <v>607</v>
      </c>
      <c r="AO77" s="1251"/>
      <c r="AP77" s="1251"/>
      <c r="AQ77" s="1251"/>
      <c r="AR77" s="1251"/>
      <c r="AS77" s="1251"/>
      <c r="AT77" s="1251"/>
      <c r="AU77" s="1251"/>
      <c r="AV77" s="1251"/>
      <c r="AW77" s="1251"/>
      <c r="AX77" s="1251"/>
      <c r="AY77" s="1251"/>
      <c r="AZ77" s="1251"/>
      <c r="BA77" s="1251"/>
      <c r="BB77" s="1249" t="s">
        <v>605</v>
      </c>
      <c r="BC77" s="1249"/>
      <c r="BD77" s="1249"/>
      <c r="BE77" s="1249"/>
      <c r="BF77" s="1249"/>
      <c r="BG77" s="1249"/>
      <c r="BH77" s="1249"/>
      <c r="BI77" s="1249"/>
      <c r="BJ77" s="1249"/>
      <c r="BK77" s="1249"/>
      <c r="BL77" s="1249"/>
      <c r="BM77" s="1249"/>
      <c r="BN77" s="1249"/>
      <c r="BO77" s="1249"/>
      <c r="BP77" s="1246">
        <v>30.2</v>
      </c>
      <c r="BQ77" s="1246"/>
      <c r="BR77" s="1246"/>
      <c r="BS77" s="1246"/>
      <c r="BT77" s="1246"/>
      <c r="BU77" s="1246"/>
      <c r="BV77" s="1246"/>
      <c r="BW77" s="1246"/>
      <c r="BX77" s="1246">
        <v>25.4</v>
      </c>
      <c r="BY77" s="1246"/>
      <c r="BZ77" s="1246"/>
      <c r="CA77" s="1246"/>
      <c r="CB77" s="1246"/>
      <c r="CC77" s="1246"/>
      <c r="CD77" s="1246"/>
      <c r="CE77" s="1246"/>
      <c r="CF77" s="1246">
        <v>23</v>
      </c>
      <c r="CG77" s="1246"/>
      <c r="CH77" s="1246"/>
      <c r="CI77" s="1246"/>
      <c r="CJ77" s="1246"/>
      <c r="CK77" s="1246"/>
      <c r="CL77" s="1246"/>
      <c r="CM77" s="1246"/>
      <c r="CN77" s="1246">
        <v>41.5</v>
      </c>
      <c r="CO77" s="1246"/>
      <c r="CP77" s="1246"/>
      <c r="CQ77" s="1246"/>
      <c r="CR77" s="1246"/>
      <c r="CS77" s="1246"/>
      <c r="CT77" s="1246"/>
      <c r="CU77" s="1246"/>
      <c r="CV77" s="1246">
        <v>25.2</v>
      </c>
      <c r="CW77" s="1246"/>
      <c r="CX77" s="1246"/>
      <c r="CY77" s="1246"/>
      <c r="CZ77" s="1246"/>
      <c r="DA77" s="1246"/>
      <c r="DB77" s="1246"/>
      <c r="DC77" s="1246"/>
    </row>
    <row r="78" spans="2:107" x14ac:dyDescent="0.15">
      <c r="B78" s="369"/>
      <c r="G78" s="1252"/>
      <c r="H78" s="1252"/>
      <c r="I78" s="1252"/>
      <c r="J78" s="1252"/>
      <c r="K78" s="1250"/>
      <c r="L78" s="1250"/>
      <c r="M78" s="1250"/>
      <c r="N78" s="1250"/>
      <c r="AN78" s="1251"/>
      <c r="AO78" s="1251"/>
      <c r="AP78" s="1251"/>
      <c r="AQ78" s="1251"/>
      <c r="AR78" s="1251"/>
      <c r="AS78" s="1251"/>
      <c r="AT78" s="1251"/>
      <c r="AU78" s="1251"/>
      <c r="AV78" s="1251"/>
      <c r="AW78" s="1251"/>
      <c r="AX78" s="1251"/>
      <c r="AY78" s="1251"/>
      <c r="AZ78" s="1251"/>
      <c r="BA78" s="1251"/>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52"/>
      <c r="H79" s="1252"/>
      <c r="I79" s="1247"/>
      <c r="J79" s="1247"/>
      <c r="K79" s="1248"/>
      <c r="L79" s="1248"/>
      <c r="M79" s="1248"/>
      <c r="N79" s="1248"/>
      <c r="AN79" s="1251"/>
      <c r="AO79" s="1251"/>
      <c r="AP79" s="1251"/>
      <c r="AQ79" s="1251"/>
      <c r="AR79" s="1251"/>
      <c r="AS79" s="1251"/>
      <c r="AT79" s="1251"/>
      <c r="AU79" s="1251"/>
      <c r="AV79" s="1251"/>
      <c r="AW79" s="1251"/>
      <c r="AX79" s="1251"/>
      <c r="AY79" s="1251"/>
      <c r="AZ79" s="1251"/>
      <c r="BA79" s="1251"/>
      <c r="BB79" s="1249" t="s">
        <v>609</v>
      </c>
      <c r="BC79" s="1249"/>
      <c r="BD79" s="1249"/>
      <c r="BE79" s="1249"/>
      <c r="BF79" s="1249"/>
      <c r="BG79" s="1249"/>
      <c r="BH79" s="1249"/>
      <c r="BI79" s="1249"/>
      <c r="BJ79" s="1249"/>
      <c r="BK79" s="1249"/>
      <c r="BL79" s="1249"/>
      <c r="BM79" s="1249"/>
      <c r="BN79" s="1249"/>
      <c r="BO79" s="1249"/>
      <c r="BP79" s="1246">
        <v>8</v>
      </c>
      <c r="BQ79" s="1246"/>
      <c r="BR79" s="1246"/>
      <c r="BS79" s="1246"/>
      <c r="BT79" s="1246"/>
      <c r="BU79" s="1246"/>
      <c r="BV79" s="1246"/>
      <c r="BW79" s="1246"/>
      <c r="BX79" s="1246">
        <v>7.8</v>
      </c>
      <c r="BY79" s="1246"/>
      <c r="BZ79" s="1246"/>
      <c r="CA79" s="1246"/>
      <c r="CB79" s="1246"/>
      <c r="CC79" s="1246"/>
      <c r="CD79" s="1246"/>
      <c r="CE79" s="1246"/>
      <c r="CF79" s="1246">
        <v>7.7</v>
      </c>
      <c r="CG79" s="1246"/>
      <c r="CH79" s="1246"/>
      <c r="CI79" s="1246"/>
      <c r="CJ79" s="1246"/>
      <c r="CK79" s="1246"/>
      <c r="CL79" s="1246"/>
      <c r="CM79" s="1246"/>
      <c r="CN79" s="1246">
        <v>9.1999999999999993</v>
      </c>
      <c r="CO79" s="1246"/>
      <c r="CP79" s="1246"/>
      <c r="CQ79" s="1246"/>
      <c r="CR79" s="1246"/>
      <c r="CS79" s="1246"/>
      <c r="CT79" s="1246"/>
      <c r="CU79" s="1246"/>
      <c r="CV79" s="1246">
        <v>8.9</v>
      </c>
      <c r="CW79" s="1246"/>
      <c r="CX79" s="1246"/>
      <c r="CY79" s="1246"/>
      <c r="CZ79" s="1246"/>
      <c r="DA79" s="1246"/>
      <c r="DB79" s="1246"/>
      <c r="DC79" s="1246"/>
    </row>
    <row r="80" spans="2:107" x14ac:dyDescent="0.15">
      <c r="B80" s="369"/>
      <c r="G80" s="1252"/>
      <c r="H80" s="1252"/>
      <c r="I80" s="1247"/>
      <c r="J80" s="1247"/>
      <c r="K80" s="1248"/>
      <c r="L80" s="1248"/>
      <c r="M80" s="1248"/>
      <c r="N80" s="1248"/>
      <c r="AN80" s="1251"/>
      <c r="AO80" s="1251"/>
      <c r="AP80" s="1251"/>
      <c r="AQ80" s="1251"/>
      <c r="AR80" s="1251"/>
      <c r="AS80" s="1251"/>
      <c r="AT80" s="1251"/>
      <c r="AU80" s="1251"/>
      <c r="AV80" s="1251"/>
      <c r="AW80" s="1251"/>
      <c r="AX80" s="1251"/>
      <c r="AY80" s="1251"/>
      <c r="AZ80" s="1251"/>
      <c r="BA80" s="1251"/>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dXWoGnZJqj0ce6T9mG5FCEa1dhxeleVbC8o8iM3LZlTnlEIRVkewTZLZxO9G0xx8UgfNOUEQOLw9FaFBK7do6w==" saltValue="Ue6PqeZDv2fvN0XL0liX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7"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TqgKuqoukmfYgDZbhBphs7vUqGxxyQ6Xzr3BX0ySkRv4n2FTyUOHR4FzvUiFqm9fVQ37PgaYFoKZ8jKgsDL4uQ==" saltValue="NFftBgaKUFER9/OXYu4t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abSelected="1" topLeftCell="A21"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H+XMDoJ4eDlMrrZ0/eshI1sTx4fEkKegJ++de2eP9s9GPhFblGNTxLwp9KG21pUyOyx+fzpRvnyjJPuGLP23IQ==" saltValue="vn9+/fkfhpMA+pkWUM86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46218</v>
      </c>
      <c r="E3" s="153"/>
      <c r="F3" s="154">
        <v>70615</v>
      </c>
      <c r="G3" s="155"/>
      <c r="H3" s="156"/>
    </row>
    <row r="4" spans="1:8" x14ac:dyDescent="0.15">
      <c r="A4" s="157"/>
      <c r="B4" s="158"/>
      <c r="C4" s="159"/>
      <c r="D4" s="160">
        <v>23466</v>
      </c>
      <c r="E4" s="161"/>
      <c r="F4" s="162">
        <v>37382</v>
      </c>
      <c r="G4" s="163"/>
      <c r="H4" s="164"/>
    </row>
    <row r="5" spans="1:8" x14ac:dyDescent="0.15">
      <c r="A5" s="145" t="s">
        <v>548</v>
      </c>
      <c r="B5" s="150"/>
      <c r="C5" s="151"/>
      <c r="D5" s="152">
        <v>35170</v>
      </c>
      <c r="E5" s="153"/>
      <c r="F5" s="154">
        <v>69185</v>
      </c>
      <c r="G5" s="155"/>
      <c r="H5" s="156"/>
    </row>
    <row r="6" spans="1:8" x14ac:dyDescent="0.15">
      <c r="A6" s="157"/>
      <c r="B6" s="158"/>
      <c r="C6" s="159"/>
      <c r="D6" s="160">
        <v>26154</v>
      </c>
      <c r="E6" s="161"/>
      <c r="F6" s="162">
        <v>38519</v>
      </c>
      <c r="G6" s="163"/>
      <c r="H6" s="164"/>
    </row>
    <row r="7" spans="1:8" x14ac:dyDescent="0.15">
      <c r="A7" s="145" t="s">
        <v>549</v>
      </c>
      <c r="B7" s="150"/>
      <c r="C7" s="151"/>
      <c r="D7" s="152">
        <v>51491</v>
      </c>
      <c r="E7" s="153"/>
      <c r="F7" s="154">
        <v>70166</v>
      </c>
      <c r="G7" s="155"/>
      <c r="H7" s="156"/>
    </row>
    <row r="8" spans="1:8" x14ac:dyDescent="0.15">
      <c r="A8" s="157"/>
      <c r="B8" s="158"/>
      <c r="C8" s="159"/>
      <c r="D8" s="160">
        <v>33906</v>
      </c>
      <c r="E8" s="161"/>
      <c r="F8" s="162">
        <v>36115</v>
      </c>
      <c r="G8" s="163"/>
      <c r="H8" s="164"/>
    </row>
    <row r="9" spans="1:8" x14ac:dyDescent="0.15">
      <c r="A9" s="145" t="s">
        <v>550</v>
      </c>
      <c r="B9" s="150"/>
      <c r="C9" s="151"/>
      <c r="D9" s="152">
        <v>113106</v>
      </c>
      <c r="E9" s="153"/>
      <c r="F9" s="154">
        <v>92632</v>
      </c>
      <c r="G9" s="155"/>
      <c r="H9" s="156"/>
    </row>
    <row r="10" spans="1:8" x14ac:dyDescent="0.15">
      <c r="A10" s="157"/>
      <c r="B10" s="158"/>
      <c r="C10" s="159"/>
      <c r="D10" s="160">
        <v>86006</v>
      </c>
      <c r="E10" s="161"/>
      <c r="F10" s="162">
        <v>47978</v>
      </c>
      <c r="G10" s="163"/>
      <c r="H10" s="164"/>
    </row>
    <row r="11" spans="1:8" x14ac:dyDescent="0.15">
      <c r="A11" s="145" t="s">
        <v>551</v>
      </c>
      <c r="B11" s="150"/>
      <c r="C11" s="151"/>
      <c r="D11" s="152">
        <v>115821</v>
      </c>
      <c r="E11" s="153"/>
      <c r="F11" s="154">
        <v>96469</v>
      </c>
      <c r="G11" s="155"/>
      <c r="H11" s="156"/>
    </row>
    <row r="12" spans="1:8" x14ac:dyDescent="0.15">
      <c r="A12" s="157"/>
      <c r="B12" s="158"/>
      <c r="C12" s="165"/>
      <c r="D12" s="160">
        <v>58878</v>
      </c>
      <c r="E12" s="161"/>
      <c r="F12" s="162">
        <v>49775</v>
      </c>
      <c r="G12" s="163"/>
      <c r="H12" s="164"/>
    </row>
    <row r="13" spans="1:8" x14ac:dyDescent="0.15">
      <c r="A13" s="145"/>
      <c r="B13" s="150"/>
      <c r="C13" s="166"/>
      <c r="D13" s="167">
        <v>72361</v>
      </c>
      <c r="E13" s="168"/>
      <c r="F13" s="169">
        <v>79813</v>
      </c>
      <c r="G13" s="170"/>
      <c r="H13" s="156"/>
    </row>
    <row r="14" spans="1:8" x14ac:dyDescent="0.15">
      <c r="A14" s="157"/>
      <c r="B14" s="158"/>
      <c r="C14" s="159"/>
      <c r="D14" s="160">
        <v>45682</v>
      </c>
      <c r="E14" s="161"/>
      <c r="F14" s="162">
        <v>41954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5.65</v>
      </c>
      <c r="C19" s="171">
        <f>ROUND(VALUE(SUBSTITUTE(実質収支比率等に係る経年分析!G$48,"▲","-")),2)</f>
        <v>5.16</v>
      </c>
      <c r="D19" s="171">
        <f>ROUND(VALUE(SUBSTITUTE(実質収支比率等に係る経年分析!H$48,"▲","-")),2)</f>
        <v>1.38</v>
      </c>
      <c r="E19" s="171">
        <f>ROUND(VALUE(SUBSTITUTE(実質収支比率等に係る経年分析!I$48,"▲","-")),2)</f>
        <v>7.43</v>
      </c>
      <c r="F19" s="171">
        <f>ROUND(VALUE(SUBSTITUTE(実質収支比率等に係る経年分析!J$48,"▲","-")),2)</f>
        <v>7.86</v>
      </c>
    </row>
    <row r="20" spans="1:11" x14ac:dyDescent="0.15">
      <c r="A20" s="171" t="s">
        <v>55</v>
      </c>
      <c r="B20" s="171">
        <f>ROUND(VALUE(SUBSTITUTE(実質収支比率等に係る経年分析!F$47,"▲","-")),2)</f>
        <v>21</v>
      </c>
      <c r="C20" s="171">
        <f>ROUND(VALUE(SUBSTITUTE(実質収支比率等に係る経年分析!G$47,"▲","-")),2)</f>
        <v>20.69</v>
      </c>
      <c r="D20" s="171">
        <f>ROUND(VALUE(SUBSTITUTE(実質収支比率等に係る経年分析!H$47,"▲","-")),2)</f>
        <v>21.75</v>
      </c>
      <c r="E20" s="171">
        <f>ROUND(VALUE(SUBSTITUTE(実質収支比率等に係る経年分析!I$47,"▲","-")),2)</f>
        <v>23.47</v>
      </c>
      <c r="F20" s="171">
        <f>ROUND(VALUE(SUBSTITUTE(実質収支比率等に係る経年分析!J$47,"▲","-")),2)</f>
        <v>22.79</v>
      </c>
    </row>
    <row r="21" spans="1:11" x14ac:dyDescent="0.15">
      <c r="A21" s="171" t="s">
        <v>56</v>
      </c>
      <c r="B21" s="171">
        <f>IF(ISNUMBER(VALUE(SUBSTITUTE(実質収支比率等に係る経年分析!F$49,"▲","-"))),ROUND(VALUE(SUBSTITUTE(実質収支比率等に係る経年分析!F$49,"▲","-")),2),NA())</f>
        <v>0.35</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-2.72</v>
      </c>
      <c r="E21" s="171">
        <f>IF(ISNUMBER(VALUE(SUBSTITUTE(実質収支比率等に係る経年分析!I$49,"▲","-"))),ROUND(VALUE(SUBSTITUTE(実質収支比率等に係る経年分析!I$49,"▲","-")),2),NA())</f>
        <v>8.51</v>
      </c>
      <c r="F21" s="171">
        <f>IF(ISNUMBER(VALUE(SUBSTITUTE(実質収支比率等に係る経年分析!J$49,"▲","-"))),ROUND(VALUE(SUBSTITUTE(実質収支比率等に係る経年分析!J$49,"▲","-")),2),NA())</f>
        <v>1.08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0.54</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1.1200000000000001</v>
      </c>
    </row>
    <row r="33" spans="1:16" x14ac:dyDescent="0.15">
      <c r="A33" s="172" t="str">
        <f>IF(連結実質赤字比率に係る赤字・黒字の構成分析!C$37="",NA(),連結実質赤字比率に係る赤字・黒字の構成分析!C$37)</f>
        <v>宅地造成事業会計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4.09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14.91</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15.42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16.239999999999998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2259</v>
      </c>
      <c r="E42" s="173"/>
      <c r="F42" s="173"/>
      <c r="G42" s="173">
        <f>'実質公債費比率（分子）の構造'!L$52</f>
        <v>2194</v>
      </c>
      <c r="H42" s="173"/>
      <c r="I42" s="173"/>
      <c r="J42" s="173">
        <f>'実質公債費比率（分子）の構造'!M$52</f>
        <v>2141</v>
      </c>
      <c r="K42" s="173"/>
      <c r="L42" s="173"/>
      <c r="M42" s="173">
        <f>'実質公債費比率（分子）の構造'!N$52</f>
        <v>2149</v>
      </c>
      <c r="N42" s="173"/>
      <c r="O42" s="173"/>
      <c r="P42" s="173">
        <f>'実質公債費比率（分子）の構造'!O$52</f>
        <v>2122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84</v>
      </c>
      <c r="C44" s="173"/>
      <c r="D44" s="173"/>
      <c r="E44" s="173">
        <f>'実質公債費比率（分子）の構造'!L$50</f>
        <v>51</v>
      </c>
      <c r="F44" s="173"/>
      <c r="G44" s="173"/>
      <c r="H44" s="173">
        <f>'実質公債費比率（分子）の構造'!M$50</f>
        <v>51</v>
      </c>
      <c r="I44" s="173"/>
      <c r="J44" s="173"/>
      <c r="K44" s="173">
        <f>'実質公債費比率（分子）の構造'!N$50</f>
        <v>44</v>
      </c>
      <c r="L44" s="173"/>
      <c r="M44" s="173"/>
      <c r="N44" s="173">
        <f>'実質公債費比率（分子）の構造'!O$50</f>
        <v>30</v>
      </c>
      <c r="O44" s="173"/>
      <c r="P44" s="173"/>
    </row>
    <row r="45" spans="1:16" x14ac:dyDescent="0.15">
      <c r="A45" s="173" t="s">
        <v>66</v>
      </c>
      <c r="B45" s="173">
        <f>'実質公債費比率（分子）の構造'!K$49</f>
        <v>15</v>
      </c>
      <c r="C45" s="173"/>
      <c r="D45" s="173"/>
      <c r="E45" s="173">
        <f>'実質公債費比率（分子）の構造'!L$49</f>
        <v>19</v>
      </c>
      <c r="F45" s="173"/>
      <c r="G45" s="173"/>
      <c r="H45" s="173">
        <f>'実質公債費比率（分子）の構造'!M$49</f>
        <v>58</v>
      </c>
      <c r="I45" s="173"/>
      <c r="J45" s="173"/>
      <c r="K45" s="173">
        <f>'実質公債費比率（分子）の構造'!N$49</f>
        <v>109</v>
      </c>
      <c r="L45" s="173"/>
      <c r="M45" s="173"/>
      <c r="N45" s="173">
        <f>'実質公債費比率（分子）の構造'!O$49</f>
        <v>102</v>
      </c>
      <c r="O45" s="173"/>
      <c r="P45" s="173"/>
    </row>
    <row r="46" spans="1:16" x14ac:dyDescent="0.15">
      <c r="A46" s="173" t="s">
        <v>67</v>
      </c>
      <c r="B46" s="173">
        <f>'実質公債費比率（分子）の構造'!K$48</f>
        <v>1171</v>
      </c>
      <c r="C46" s="173"/>
      <c r="D46" s="173"/>
      <c r="E46" s="173">
        <f>'実質公債費比率（分子）の構造'!L$48</f>
        <v>1130</v>
      </c>
      <c r="F46" s="173"/>
      <c r="G46" s="173"/>
      <c r="H46" s="173">
        <f>'実質公債費比率（分子）の構造'!M$48</f>
        <v>1123</v>
      </c>
      <c r="I46" s="173"/>
      <c r="J46" s="173"/>
      <c r="K46" s="173">
        <f>'実質公債費比率（分子）の構造'!N$48</f>
        <v>1053</v>
      </c>
      <c r="L46" s="173"/>
      <c r="M46" s="173"/>
      <c r="N46" s="173">
        <f>'実質公債費比率（分子）の構造'!O$48</f>
        <v>958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1915</v>
      </c>
      <c r="C49" s="173"/>
      <c r="D49" s="173"/>
      <c r="E49" s="173">
        <f>'実質公債費比率（分子）の構造'!L$45</f>
        <v>1980</v>
      </c>
      <c r="F49" s="173"/>
      <c r="G49" s="173"/>
      <c r="H49" s="173">
        <f>'実質公債費比率（分子）の構造'!M$45</f>
        <v>1883</v>
      </c>
      <c r="I49" s="173"/>
      <c r="J49" s="173"/>
      <c r="K49" s="173">
        <f>'実質公債費比率（分子）の構造'!N$45</f>
        <v>1866</v>
      </c>
      <c r="L49" s="173"/>
      <c r="M49" s="173"/>
      <c r="N49" s="173">
        <f>'実質公債費比率（分子）の構造'!O$45</f>
        <v>1950</v>
      </c>
      <c r="O49" s="173"/>
      <c r="P49" s="173"/>
    </row>
    <row r="50" spans="1:16" x14ac:dyDescent="0.15">
      <c r="A50" s="173" t="s">
        <v>71</v>
      </c>
      <c r="B50" s="173" t="e">
        <f>NA()</f>
        <v>#N/A</v>
      </c>
      <c r="C50" s="173">
        <f>IF(ISNUMBER('実質公債費比率（分子）の構造'!K$53),'実質公債費比率（分子）の構造'!K$53,NA())</f>
        <v>926</v>
      </c>
      <c r="D50" s="173" t="e">
        <f>NA()</f>
        <v>#N/A</v>
      </c>
      <c r="E50" s="173" t="e">
        <f>NA()</f>
        <v>#N/A</v>
      </c>
      <c r="F50" s="173">
        <f>IF(ISNUMBER('実質公債費比率（分子）の構造'!L$53),'実質公債費比率（分子）の構造'!L$53,NA())</f>
        <v>986</v>
      </c>
      <c r="G50" s="173" t="e">
        <f>NA()</f>
        <v>#N/A</v>
      </c>
      <c r="H50" s="173" t="e">
        <f>NA()</f>
        <v>#N/A</v>
      </c>
      <c r="I50" s="173">
        <f>IF(ISNUMBER('実質公債費比率（分子）の構造'!M$53),'実質公債費比率（分子）の構造'!M$53,NA())</f>
        <v>974</v>
      </c>
      <c r="J50" s="173" t="e">
        <f>NA()</f>
        <v>#N/A</v>
      </c>
      <c r="K50" s="173" t="e">
        <f>NA()</f>
        <v>#N/A</v>
      </c>
      <c r="L50" s="173">
        <f>IF(ISNUMBER('実質公債費比率（分子）の構造'!N$53),'実質公債費比率（分子）の構造'!N$53,NA())</f>
        <v>923</v>
      </c>
      <c r="M50" s="173" t="e">
        <f>NA()</f>
        <v>#N/A</v>
      </c>
      <c r="N50" s="173" t="e">
        <f>NA()</f>
        <v>#N/A</v>
      </c>
      <c r="O50" s="173">
        <f>IF(ISNUMBER('実質公債費比率（分子）の構造'!O$53),'実質公債費比率（分子）の構造'!O$53,NA())</f>
        <v>918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23989</v>
      </c>
      <c r="E56" s="172"/>
      <c r="F56" s="172"/>
      <c r="G56" s="172">
        <f>'将来負担比率（分子）の構造'!J$52</f>
        <v>23893</v>
      </c>
      <c r="H56" s="172"/>
      <c r="I56" s="172"/>
      <c r="J56" s="172">
        <f>'将来負担比率（分子）の構造'!K$52</f>
        <v>23648</v>
      </c>
      <c r="K56" s="172"/>
      <c r="L56" s="172"/>
      <c r="M56" s="172">
        <f>'将来負担比率（分子）の構造'!L$52</f>
        <v>25408</v>
      </c>
      <c r="N56" s="172"/>
      <c r="O56" s="172"/>
      <c r="P56" s="172">
        <f>'将来負担比率（分子）の構造'!M$52</f>
        <v>25148</v>
      </c>
    </row>
    <row r="57" spans="1:16" x14ac:dyDescent="0.15">
      <c r="A57" s="172" t="s">
        <v>42</v>
      </c>
      <c r="B57" s="172"/>
      <c r="C57" s="172"/>
      <c r="D57" s="172">
        <f>'将来負担比率（分子）の構造'!I$51</f>
        <v>3049</v>
      </c>
      <c r="E57" s="172"/>
      <c r="F57" s="172"/>
      <c r="G57" s="172">
        <f>'将来負担比率（分子）の構造'!J$51</f>
        <v>2955</v>
      </c>
      <c r="H57" s="172"/>
      <c r="I57" s="172"/>
      <c r="J57" s="172">
        <f>'将来負担比率（分子）の構造'!K$51</f>
        <v>2823</v>
      </c>
      <c r="K57" s="172"/>
      <c r="L57" s="172"/>
      <c r="M57" s="172">
        <f>'将来負担比率（分子）の構造'!L$51</f>
        <v>2723</v>
      </c>
      <c r="N57" s="172"/>
      <c r="O57" s="172"/>
      <c r="P57" s="172">
        <f>'将来負担比率（分子）の構造'!M$51</f>
        <v>2554</v>
      </c>
    </row>
    <row r="58" spans="1:16" x14ac:dyDescent="0.15">
      <c r="A58" s="172" t="s">
        <v>41</v>
      </c>
      <c r="B58" s="172"/>
      <c r="C58" s="172"/>
      <c r="D58" s="172">
        <f>'将来負担比率（分子）の構造'!I$50</f>
        <v>6362</v>
      </c>
      <c r="E58" s="172"/>
      <c r="F58" s="172"/>
      <c r="G58" s="172">
        <f>'将来負担比率（分子）の構造'!J$50</f>
        <v>6248</v>
      </c>
      <c r="H58" s="172"/>
      <c r="I58" s="172"/>
      <c r="J58" s="172">
        <f>'将来負担比率（分子）の構造'!K$50</f>
        <v>6773</v>
      </c>
      <c r="K58" s="172"/>
      <c r="L58" s="172"/>
      <c r="M58" s="172">
        <f>'将来負担比率（分子）の構造'!L$50</f>
        <v>6515</v>
      </c>
      <c r="N58" s="172"/>
      <c r="O58" s="172"/>
      <c r="P58" s="172">
        <f>'将来負担比率（分子）の構造'!M$50</f>
        <v>8180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3660</v>
      </c>
      <c r="C62" s="172"/>
      <c r="D62" s="172"/>
      <c r="E62" s="172">
        <f>'将来負担比率（分子）の構造'!J$45</f>
        <v>3467</v>
      </c>
      <c r="F62" s="172"/>
      <c r="G62" s="172"/>
      <c r="H62" s="172">
        <f>'将来負担比率（分子）の構造'!K$45</f>
        <v>3464</v>
      </c>
      <c r="I62" s="172"/>
      <c r="J62" s="172"/>
      <c r="K62" s="172">
        <f>'将来負担比率（分子）の構造'!L$45</f>
        <v>3524</v>
      </c>
      <c r="L62" s="172"/>
      <c r="M62" s="172"/>
      <c r="N62" s="172">
        <f>'将来負担比率（分子）の構造'!M$45</f>
        <v>3424</v>
      </c>
      <c r="O62" s="172"/>
      <c r="P62" s="172"/>
    </row>
    <row r="63" spans="1:16" x14ac:dyDescent="0.15">
      <c r="A63" s="172" t="s">
        <v>34</v>
      </c>
      <c r="B63" s="172">
        <f>'将来負担比率（分子）の構造'!I$44</f>
        <v>581</v>
      </c>
      <c r="C63" s="172"/>
      <c r="D63" s="172"/>
      <c r="E63" s="172">
        <f>'将来負担比率（分子）の構造'!J$44</f>
        <v>1277</v>
      </c>
      <c r="F63" s="172"/>
      <c r="G63" s="172"/>
      <c r="H63" s="172">
        <f>'将来負担比率（分子）の構造'!K$44</f>
        <v>1345</v>
      </c>
      <c r="I63" s="172"/>
      <c r="J63" s="172"/>
      <c r="K63" s="172">
        <f>'将来負担比率（分子）の構造'!L$44</f>
        <v>1502</v>
      </c>
      <c r="L63" s="172"/>
      <c r="M63" s="172"/>
      <c r="N63" s="172">
        <f>'将来負担比率（分子）の構造'!M$44</f>
        <v>1616</v>
      </c>
      <c r="O63" s="172"/>
      <c r="P63" s="172"/>
    </row>
    <row r="64" spans="1:16" x14ac:dyDescent="0.15">
      <c r="A64" s="172" t="s">
        <v>33</v>
      </c>
      <c r="B64" s="172">
        <f>'将来負担比率（分子）の構造'!I$43</f>
        <v>15438</v>
      </c>
      <c r="C64" s="172"/>
      <c r="D64" s="172"/>
      <c r="E64" s="172">
        <f>'将来負担比率（分子）の構造'!J$43</f>
        <v>14671</v>
      </c>
      <c r="F64" s="172"/>
      <c r="G64" s="172"/>
      <c r="H64" s="172">
        <f>'将来負担比率（分子）の構造'!K$43</f>
        <v>13776</v>
      </c>
      <c r="I64" s="172"/>
      <c r="J64" s="172"/>
      <c r="K64" s="172">
        <f>'将来負担比率（分子）の構造'!L$43</f>
        <v>12757</v>
      </c>
      <c r="L64" s="172"/>
      <c r="M64" s="172"/>
      <c r="N64" s="172">
        <f>'将来負担比率（分子）の構造'!M$43</f>
        <v>11723</v>
      </c>
      <c r="O64" s="172"/>
      <c r="P64" s="172"/>
    </row>
    <row r="65" spans="1:16" x14ac:dyDescent="0.15">
      <c r="A65" s="172" t="s">
        <v>32</v>
      </c>
      <c r="B65" s="172">
        <f>'将来負担比率（分子）の構造'!I$42</f>
        <v>194</v>
      </c>
      <c r="C65" s="172"/>
      <c r="D65" s="172"/>
      <c r="E65" s="172">
        <f>'将来負担比率（分子）の構造'!J$42</f>
        <v>139</v>
      </c>
      <c r="F65" s="172"/>
      <c r="G65" s="172"/>
      <c r="H65" s="172">
        <f>'将来負担比率（分子）の構造'!K$42</f>
        <v>90</v>
      </c>
      <c r="I65" s="172"/>
      <c r="J65" s="172"/>
      <c r="K65" s="172">
        <f>'将来負担比率（分子）の構造'!L$42</f>
        <v>47</v>
      </c>
      <c r="L65" s="172"/>
      <c r="M65" s="172"/>
      <c r="N65" s="172">
        <f>'将来負担比率（分子）の構造'!M$42</f>
        <v>18</v>
      </c>
      <c r="O65" s="172"/>
      <c r="P65" s="172"/>
    </row>
    <row r="66" spans="1:16" x14ac:dyDescent="0.15">
      <c r="A66" s="172" t="s">
        <v>31</v>
      </c>
      <c r="B66" s="172">
        <f>'将来負担比率（分子）の構造'!I$41</f>
        <v>16842</v>
      </c>
      <c r="C66" s="172"/>
      <c r="D66" s="172"/>
      <c r="E66" s="172">
        <f>'将来負担比率（分子）の構造'!J$41</f>
        <v>16442</v>
      </c>
      <c r="F66" s="172"/>
      <c r="G66" s="172"/>
      <c r="H66" s="172">
        <f>'将来負担比率（分子）の構造'!K$41</f>
        <v>16615</v>
      </c>
      <c r="I66" s="172"/>
      <c r="J66" s="172"/>
      <c r="K66" s="172">
        <f>'将来負担比率（分子）の構造'!L$41</f>
        <v>18840</v>
      </c>
      <c r="L66" s="172"/>
      <c r="M66" s="172"/>
      <c r="N66" s="172">
        <f>'将来負担比率（分子）の構造'!M$41</f>
        <v>20834</v>
      </c>
      <c r="O66" s="172"/>
      <c r="P66" s="172"/>
    </row>
    <row r="67" spans="1:16" x14ac:dyDescent="0.15">
      <c r="A67" s="172" t="s">
        <v>75</v>
      </c>
      <c r="B67" s="172" t="e">
        <f>NA()</f>
        <v>#N/A</v>
      </c>
      <c r="C67" s="172">
        <f>IF(ISNUMBER('将来負担比率（分子）の構造'!I$53), IF('将来負担比率（分子）の構造'!I$53 &lt; 0, 0, '将来負担比率（分子）の構造'!I$53), NA())</f>
        <v>3315</v>
      </c>
      <c r="D67" s="172" t="e">
        <f>NA()</f>
        <v>#N/A</v>
      </c>
      <c r="E67" s="172" t="e">
        <f>NA()</f>
        <v>#N/A</v>
      </c>
      <c r="F67" s="172">
        <f>IF(ISNUMBER('将来負担比率（分子）の構造'!J$53), IF('将来負担比率（分子）の構造'!J$53 &lt; 0, 0, '将来負担比率（分子）の構造'!J$53), NA())</f>
        <v>2902</v>
      </c>
      <c r="G67" s="172" t="e">
        <f>NA()</f>
        <v>#N/A</v>
      </c>
      <c r="H67" s="172" t="e">
        <f>NA()</f>
        <v>#N/A</v>
      </c>
      <c r="I67" s="172">
        <f>IF(ISNUMBER('将来負担比率（分子）の構造'!K$53), IF('将来負担比率（分子）の構造'!K$53 &lt; 0, 0, '将来負担比率（分子）の構造'!K$53), NA())</f>
        <v>2047</v>
      </c>
      <c r="J67" s="172" t="e">
        <f>NA()</f>
        <v>#N/A</v>
      </c>
      <c r="K67" s="172" t="e">
        <f>NA()</f>
        <v>#N/A</v>
      </c>
      <c r="L67" s="172">
        <f>IF(ISNUMBER('将来負担比率（分子）の構造'!L$53), IF('将来負担比率（分子）の構造'!L$53 &lt; 0, 0, '将来負担比率（分子）の構造'!L$53), NA())</f>
        <v>2024</v>
      </c>
      <c r="M67" s="172" t="e">
        <f>NA()</f>
        <v>#N/A</v>
      </c>
      <c r="N67" s="172" t="e">
        <f>NA()</f>
        <v>#N/A</v>
      </c>
      <c r="O67" s="172">
        <f>IF(ISNUMBER('将来負担比率（分子）の構造'!M$53), IF('将来負担比率（分子）の構造'!M$53 &lt; 0, 0, '将来負担比率（分子）の構造'!M$53), NA())</f>
        <v>1732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2612</v>
      </c>
      <c r="C72" s="176">
        <f>基金残高に係る経年分析!G55</f>
        <v>2912</v>
      </c>
      <c r="D72" s="176">
        <f>基金残高に係る経年分析!H55</f>
        <v>2954</v>
      </c>
    </row>
    <row r="73" spans="1:16" x14ac:dyDescent="0.15">
      <c r="A73" s="175" t="s">
        <v>78</v>
      </c>
      <c r="B73" s="176">
        <f>基金残高に係る経年分析!F56</f>
        <v>57</v>
      </c>
      <c r="C73" s="176">
        <f>基金残高に係る経年分析!G56</f>
        <v>57</v>
      </c>
      <c r="D73" s="176">
        <f>基金残高に係る経年分析!H56</f>
        <v>280</v>
      </c>
    </row>
    <row r="74" spans="1:16" x14ac:dyDescent="0.15">
      <c r="A74" s="175" t="s">
        <v>79</v>
      </c>
      <c r="B74" s="176">
        <f>基金残高に係る経年分析!F57</f>
        <v>3116</v>
      </c>
      <c r="C74" s="176">
        <f>基金残高に係る経年分析!G57</f>
        <v>2406</v>
      </c>
      <c r="D74" s="176">
        <f>基金残高に係る経年分析!H57</f>
        <v>3770</v>
      </c>
    </row>
  </sheetData>
  <sheetProtection algorithmName="SHA-512" hashValue="pVSvmk2fiVA4t4ZT5joYGVs34zYYVYDpXwyRUwgI0AWCOmUtEHIxu2kbsttLWWwz5/jxTor7AQudr6j/GoFZoQ==" saltValue="/+/0hMR12XC31hgIE5dr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216</v>
      </c>
      <c r="DI1" s="750"/>
      <c r="DJ1" s="750"/>
      <c r="DK1" s="750"/>
      <c r="DL1" s="750"/>
      <c r="DM1" s="750"/>
      <c r="DN1" s="751"/>
      <c r="DO1" s="211"/>
      <c r="DP1" s="749" t="s">
        <v>217</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229</v>
      </c>
      <c r="C5" s="709"/>
      <c r="D5" s="709"/>
      <c r="E5" s="709"/>
      <c r="F5" s="709"/>
      <c r="G5" s="709"/>
      <c r="H5" s="709"/>
      <c r="I5" s="709"/>
      <c r="J5" s="709"/>
      <c r="K5" s="709"/>
      <c r="L5" s="709"/>
      <c r="M5" s="709"/>
      <c r="N5" s="709"/>
      <c r="O5" s="709"/>
      <c r="P5" s="709"/>
      <c r="Q5" s="710"/>
      <c r="R5" s="705">
        <v>6233160</v>
      </c>
      <c r="S5" s="706"/>
      <c r="T5" s="706"/>
      <c r="U5" s="706"/>
      <c r="V5" s="706"/>
      <c r="W5" s="706"/>
      <c r="X5" s="706"/>
      <c r="Y5" s="734"/>
      <c r="Z5" s="747">
        <v>19.8</v>
      </c>
      <c r="AA5" s="747"/>
      <c r="AB5" s="747"/>
      <c r="AC5" s="747"/>
      <c r="AD5" s="748">
        <v>5990052</v>
      </c>
      <c r="AE5" s="748"/>
      <c r="AF5" s="748"/>
      <c r="AG5" s="748"/>
      <c r="AH5" s="748"/>
      <c r="AI5" s="748"/>
      <c r="AJ5" s="748"/>
      <c r="AK5" s="748"/>
      <c r="AL5" s="735">
        <v>47.1</v>
      </c>
      <c r="AM5" s="721"/>
      <c r="AN5" s="721"/>
      <c r="AO5" s="736"/>
      <c r="AP5" s="708" t="s">
        <v>230</v>
      </c>
      <c r="AQ5" s="709"/>
      <c r="AR5" s="709"/>
      <c r="AS5" s="709"/>
      <c r="AT5" s="709"/>
      <c r="AU5" s="709"/>
      <c r="AV5" s="709"/>
      <c r="AW5" s="709"/>
      <c r="AX5" s="709"/>
      <c r="AY5" s="709"/>
      <c r="AZ5" s="709"/>
      <c r="BA5" s="709"/>
      <c r="BB5" s="709"/>
      <c r="BC5" s="709"/>
      <c r="BD5" s="709"/>
      <c r="BE5" s="709"/>
      <c r="BF5" s="710"/>
      <c r="BG5" s="658">
        <v>5983718</v>
      </c>
      <c r="BH5" s="659"/>
      <c r="BI5" s="659"/>
      <c r="BJ5" s="659"/>
      <c r="BK5" s="659"/>
      <c r="BL5" s="659"/>
      <c r="BM5" s="659"/>
      <c r="BN5" s="660"/>
      <c r="BO5" s="684">
        <v>96</v>
      </c>
      <c r="BP5" s="684"/>
      <c r="BQ5" s="684"/>
      <c r="BR5" s="684"/>
      <c r="BS5" s="685">
        <v>134109</v>
      </c>
      <c r="BT5" s="685"/>
      <c r="BU5" s="685"/>
      <c r="BV5" s="685"/>
      <c r="BW5" s="685"/>
      <c r="BX5" s="685"/>
      <c r="BY5" s="685"/>
      <c r="BZ5" s="685"/>
      <c r="CA5" s="685"/>
      <c r="CB5" s="730"/>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15">
      <c r="B6" s="655" t="s">
        <v>234</v>
      </c>
      <c r="C6" s="656"/>
      <c r="D6" s="656"/>
      <c r="E6" s="656"/>
      <c r="F6" s="656"/>
      <c r="G6" s="656"/>
      <c r="H6" s="656"/>
      <c r="I6" s="656"/>
      <c r="J6" s="656"/>
      <c r="K6" s="656"/>
      <c r="L6" s="656"/>
      <c r="M6" s="656"/>
      <c r="N6" s="656"/>
      <c r="O6" s="656"/>
      <c r="P6" s="656"/>
      <c r="Q6" s="657"/>
      <c r="R6" s="658">
        <v>208825</v>
      </c>
      <c r="S6" s="659"/>
      <c r="T6" s="659"/>
      <c r="U6" s="659"/>
      <c r="V6" s="659"/>
      <c r="W6" s="659"/>
      <c r="X6" s="659"/>
      <c r="Y6" s="660"/>
      <c r="Z6" s="684">
        <v>0.7</v>
      </c>
      <c r="AA6" s="684"/>
      <c r="AB6" s="684"/>
      <c r="AC6" s="684"/>
      <c r="AD6" s="685">
        <v>208825</v>
      </c>
      <c r="AE6" s="685"/>
      <c r="AF6" s="685"/>
      <c r="AG6" s="685"/>
      <c r="AH6" s="685"/>
      <c r="AI6" s="685"/>
      <c r="AJ6" s="685"/>
      <c r="AK6" s="685"/>
      <c r="AL6" s="661">
        <v>1.6</v>
      </c>
      <c r="AM6" s="662"/>
      <c r="AN6" s="662"/>
      <c r="AO6" s="686"/>
      <c r="AP6" s="655" t="s">
        <v>235</v>
      </c>
      <c r="AQ6" s="656"/>
      <c r="AR6" s="656"/>
      <c r="AS6" s="656"/>
      <c r="AT6" s="656"/>
      <c r="AU6" s="656"/>
      <c r="AV6" s="656"/>
      <c r="AW6" s="656"/>
      <c r="AX6" s="656"/>
      <c r="AY6" s="656"/>
      <c r="AZ6" s="656"/>
      <c r="BA6" s="656"/>
      <c r="BB6" s="656"/>
      <c r="BC6" s="656"/>
      <c r="BD6" s="656"/>
      <c r="BE6" s="656"/>
      <c r="BF6" s="657"/>
      <c r="BG6" s="658">
        <v>5983718</v>
      </c>
      <c r="BH6" s="659"/>
      <c r="BI6" s="659"/>
      <c r="BJ6" s="659"/>
      <c r="BK6" s="659"/>
      <c r="BL6" s="659"/>
      <c r="BM6" s="659"/>
      <c r="BN6" s="660"/>
      <c r="BO6" s="684">
        <v>96</v>
      </c>
      <c r="BP6" s="684"/>
      <c r="BQ6" s="684"/>
      <c r="BR6" s="684"/>
      <c r="BS6" s="685">
        <v>134109</v>
      </c>
      <c r="BT6" s="685"/>
      <c r="BU6" s="685"/>
      <c r="BV6" s="685"/>
      <c r="BW6" s="685"/>
      <c r="BX6" s="685"/>
      <c r="BY6" s="685"/>
      <c r="BZ6" s="685"/>
      <c r="CA6" s="685"/>
      <c r="CB6" s="730"/>
      <c r="CD6" s="708" t="s">
        <v>236</v>
      </c>
      <c r="CE6" s="709"/>
      <c r="CF6" s="709"/>
      <c r="CG6" s="709"/>
      <c r="CH6" s="709"/>
      <c r="CI6" s="709"/>
      <c r="CJ6" s="709"/>
      <c r="CK6" s="709"/>
      <c r="CL6" s="709"/>
      <c r="CM6" s="709"/>
      <c r="CN6" s="709"/>
      <c r="CO6" s="709"/>
      <c r="CP6" s="709"/>
      <c r="CQ6" s="710"/>
      <c r="CR6" s="658">
        <v>203411</v>
      </c>
      <c r="CS6" s="659"/>
      <c r="CT6" s="659"/>
      <c r="CU6" s="659"/>
      <c r="CV6" s="659"/>
      <c r="CW6" s="659"/>
      <c r="CX6" s="659"/>
      <c r="CY6" s="660"/>
      <c r="CZ6" s="735">
        <v>0.7</v>
      </c>
      <c r="DA6" s="721"/>
      <c r="DB6" s="721"/>
      <c r="DC6" s="737"/>
      <c r="DD6" s="664" t="s">
        <v>129</v>
      </c>
      <c r="DE6" s="659"/>
      <c r="DF6" s="659"/>
      <c r="DG6" s="659"/>
      <c r="DH6" s="659"/>
      <c r="DI6" s="659"/>
      <c r="DJ6" s="659"/>
      <c r="DK6" s="659"/>
      <c r="DL6" s="659"/>
      <c r="DM6" s="659"/>
      <c r="DN6" s="659"/>
      <c r="DO6" s="659"/>
      <c r="DP6" s="660"/>
      <c r="DQ6" s="664">
        <v>203177</v>
      </c>
      <c r="DR6" s="659"/>
      <c r="DS6" s="659"/>
      <c r="DT6" s="659"/>
      <c r="DU6" s="659"/>
      <c r="DV6" s="659"/>
      <c r="DW6" s="659"/>
      <c r="DX6" s="659"/>
      <c r="DY6" s="659"/>
      <c r="DZ6" s="659"/>
      <c r="EA6" s="659"/>
      <c r="EB6" s="659"/>
      <c r="EC6" s="696"/>
    </row>
    <row r="7" spans="2:143" ht="11.25" customHeight="1" x14ac:dyDescent="0.15">
      <c r="B7" s="655" t="s">
        <v>237</v>
      </c>
      <c r="C7" s="656"/>
      <c r="D7" s="656"/>
      <c r="E7" s="656"/>
      <c r="F7" s="656"/>
      <c r="G7" s="656"/>
      <c r="H7" s="656"/>
      <c r="I7" s="656"/>
      <c r="J7" s="656"/>
      <c r="K7" s="656"/>
      <c r="L7" s="656"/>
      <c r="M7" s="656"/>
      <c r="N7" s="656"/>
      <c r="O7" s="656"/>
      <c r="P7" s="656"/>
      <c r="Q7" s="657"/>
      <c r="R7" s="658">
        <v>4365</v>
      </c>
      <c r="S7" s="659"/>
      <c r="T7" s="659"/>
      <c r="U7" s="659"/>
      <c r="V7" s="659"/>
      <c r="W7" s="659"/>
      <c r="X7" s="659"/>
      <c r="Y7" s="660"/>
      <c r="Z7" s="684">
        <v>0</v>
      </c>
      <c r="AA7" s="684"/>
      <c r="AB7" s="684"/>
      <c r="AC7" s="684"/>
      <c r="AD7" s="685">
        <v>4365</v>
      </c>
      <c r="AE7" s="685"/>
      <c r="AF7" s="685"/>
      <c r="AG7" s="685"/>
      <c r="AH7" s="685"/>
      <c r="AI7" s="685"/>
      <c r="AJ7" s="685"/>
      <c r="AK7" s="685"/>
      <c r="AL7" s="661">
        <v>0</v>
      </c>
      <c r="AM7" s="662"/>
      <c r="AN7" s="662"/>
      <c r="AO7" s="686"/>
      <c r="AP7" s="655" t="s">
        <v>238</v>
      </c>
      <c r="AQ7" s="656"/>
      <c r="AR7" s="656"/>
      <c r="AS7" s="656"/>
      <c r="AT7" s="656"/>
      <c r="AU7" s="656"/>
      <c r="AV7" s="656"/>
      <c r="AW7" s="656"/>
      <c r="AX7" s="656"/>
      <c r="AY7" s="656"/>
      <c r="AZ7" s="656"/>
      <c r="BA7" s="656"/>
      <c r="BB7" s="656"/>
      <c r="BC7" s="656"/>
      <c r="BD7" s="656"/>
      <c r="BE7" s="656"/>
      <c r="BF7" s="657"/>
      <c r="BG7" s="658">
        <v>2953878</v>
      </c>
      <c r="BH7" s="659"/>
      <c r="BI7" s="659"/>
      <c r="BJ7" s="659"/>
      <c r="BK7" s="659"/>
      <c r="BL7" s="659"/>
      <c r="BM7" s="659"/>
      <c r="BN7" s="660"/>
      <c r="BO7" s="684">
        <v>47.4</v>
      </c>
      <c r="BP7" s="684"/>
      <c r="BQ7" s="684"/>
      <c r="BR7" s="684"/>
      <c r="BS7" s="685">
        <v>134109</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6394334</v>
      </c>
      <c r="CS7" s="659"/>
      <c r="CT7" s="659"/>
      <c r="CU7" s="659"/>
      <c r="CV7" s="659"/>
      <c r="CW7" s="659"/>
      <c r="CX7" s="659"/>
      <c r="CY7" s="660"/>
      <c r="CZ7" s="684">
        <v>21</v>
      </c>
      <c r="DA7" s="684"/>
      <c r="DB7" s="684"/>
      <c r="DC7" s="684"/>
      <c r="DD7" s="664">
        <v>510898</v>
      </c>
      <c r="DE7" s="659"/>
      <c r="DF7" s="659"/>
      <c r="DG7" s="659"/>
      <c r="DH7" s="659"/>
      <c r="DI7" s="659"/>
      <c r="DJ7" s="659"/>
      <c r="DK7" s="659"/>
      <c r="DL7" s="659"/>
      <c r="DM7" s="659"/>
      <c r="DN7" s="659"/>
      <c r="DO7" s="659"/>
      <c r="DP7" s="660"/>
      <c r="DQ7" s="664">
        <v>3046270</v>
      </c>
      <c r="DR7" s="659"/>
      <c r="DS7" s="659"/>
      <c r="DT7" s="659"/>
      <c r="DU7" s="659"/>
      <c r="DV7" s="659"/>
      <c r="DW7" s="659"/>
      <c r="DX7" s="659"/>
      <c r="DY7" s="659"/>
      <c r="DZ7" s="659"/>
      <c r="EA7" s="659"/>
      <c r="EB7" s="659"/>
      <c r="EC7" s="696"/>
    </row>
    <row r="8" spans="2:143" ht="11.25" customHeight="1" x14ac:dyDescent="0.15">
      <c r="B8" s="655" t="s">
        <v>240</v>
      </c>
      <c r="C8" s="656"/>
      <c r="D8" s="656"/>
      <c r="E8" s="656"/>
      <c r="F8" s="656"/>
      <c r="G8" s="656"/>
      <c r="H8" s="656"/>
      <c r="I8" s="656"/>
      <c r="J8" s="656"/>
      <c r="K8" s="656"/>
      <c r="L8" s="656"/>
      <c r="M8" s="656"/>
      <c r="N8" s="656"/>
      <c r="O8" s="656"/>
      <c r="P8" s="656"/>
      <c r="Q8" s="657"/>
      <c r="R8" s="658">
        <v>33798</v>
      </c>
      <c r="S8" s="659"/>
      <c r="T8" s="659"/>
      <c r="U8" s="659"/>
      <c r="V8" s="659"/>
      <c r="W8" s="659"/>
      <c r="X8" s="659"/>
      <c r="Y8" s="660"/>
      <c r="Z8" s="684">
        <v>0.1</v>
      </c>
      <c r="AA8" s="684"/>
      <c r="AB8" s="684"/>
      <c r="AC8" s="684"/>
      <c r="AD8" s="685">
        <v>33798</v>
      </c>
      <c r="AE8" s="685"/>
      <c r="AF8" s="685"/>
      <c r="AG8" s="685"/>
      <c r="AH8" s="685"/>
      <c r="AI8" s="685"/>
      <c r="AJ8" s="685"/>
      <c r="AK8" s="685"/>
      <c r="AL8" s="661">
        <v>0.3</v>
      </c>
      <c r="AM8" s="662"/>
      <c r="AN8" s="662"/>
      <c r="AO8" s="686"/>
      <c r="AP8" s="655" t="s">
        <v>241</v>
      </c>
      <c r="AQ8" s="656"/>
      <c r="AR8" s="656"/>
      <c r="AS8" s="656"/>
      <c r="AT8" s="656"/>
      <c r="AU8" s="656"/>
      <c r="AV8" s="656"/>
      <c r="AW8" s="656"/>
      <c r="AX8" s="656"/>
      <c r="AY8" s="656"/>
      <c r="AZ8" s="656"/>
      <c r="BA8" s="656"/>
      <c r="BB8" s="656"/>
      <c r="BC8" s="656"/>
      <c r="BD8" s="656"/>
      <c r="BE8" s="656"/>
      <c r="BF8" s="657"/>
      <c r="BG8" s="658">
        <v>93499</v>
      </c>
      <c r="BH8" s="659"/>
      <c r="BI8" s="659"/>
      <c r="BJ8" s="659"/>
      <c r="BK8" s="659"/>
      <c r="BL8" s="659"/>
      <c r="BM8" s="659"/>
      <c r="BN8" s="660"/>
      <c r="BO8" s="684">
        <v>1.5</v>
      </c>
      <c r="BP8" s="684"/>
      <c r="BQ8" s="684"/>
      <c r="BR8" s="684"/>
      <c r="BS8" s="685" t="s">
        <v>129</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8492239</v>
      </c>
      <c r="CS8" s="659"/>
      <c r="CT8" s="659"/>
      <c r="CU8" s="659"/>
      <c r="CV8" s="659"/>
      <c r="CW8" s="659"/>
      <c r="CX8" s="659"/>
      <c r="CY8" s="660"/>
      <c r="CZ8" s="684">
        <v>27.9</v>
      </c>
      <c r="DA8" s="684"/>
      <c r="DB8" s="684"/>
      <c r="DC8" s="684"/>
      <c r="DD8" s="664">
        <v>266320</v>
      </c>
      <c r="DE8" s="659"/>
      <c r="DF8" s="659"/>
      <c r="DG8" s="659"/>
      <c r="DH8" s="659"/>
      <c r="DI8" s="659"/>
      <c r="DJ8" s="659"/>
      <c r="DK8" s="659"/>
      <c r="DL8" s="659"/>
      <c r="DM8" s="659"/>
      <c r="DN8" s="659"/>
      <c r="DO8" s="659"/>
      <c r="DP8" s="660"/>
      <c r="DQ8" s="664">
        <v>4052854</v>
      </c>
      <c r="DR8" s="659"/>
      <c r="DS8" s="659"/>
      <c r="DT8" s="659"/>
      <c r="DU8" s="659"/>
      <c r="DV8" s="659"/>
      <c r="DW8" s="659"/>
      <c r="DX8" s="659"/>
      <c r="DY8" s="659"/>
      <c r="DZ8" s="659"/>
      <c r="EA8" s="659"/>
      <c r="EB8" s="659"/>
      <c r="EC8" s="696"/>
    </row>
    <row r="9" spans="2:143" ht="11.25" customHeight="1" x14ac:dyDescent="0.15">
      <c r="B9" s="655" t="s">
        <v>243</v>
      </c>
      <c r="C9" s="656"/>
      <c r="D9" s="656"/>
      <c r="E9" s="656"/>
      <c r="F9" s="656"/>
      <c r="G9" s="656"/>
      <c r="H9" s="656"/>
      <c r="I9" s="656"/>
      <c r="J9" s="656"/>
      <c r="K9" s="656"/>
      <c r="L9" s="656"/>
      <c r="M9" s="656"/>
      <c r="N9" s="656"/>
      <c r="O9" s="656"/>
      <c r="P9" s="656"/>
      <c r="Q9" s="657"/>
      <c r="R9" s="658">
        <v>36283</v>
      </c>
      <c r="S9" s="659"/>
      <c r="T9" s="659"/>
      <c r="U9" s="659"/>
      <c r="V9" s="659"/>
      <c r="W9" s="659"/>
      <c r="X9" s="659"/>
      <c r="Y9" s="660"/>
      <c r="Z9" s="684">
        <v>0.1</v>
      </c>
      <c r="AA9" s="684"/>
      <c r="AB9" s="684"/>
      <c r="AC9" s="684"/>
      <c r="AD9" s="685">
        <v>36283</v>
      </c>
      <c r="AE9" s="685"/>
      <c r="AF9" s="685"/>
      <c r="AG9" s="685"/>
      <c r="AH9" s="685"/>
      <c r="AI9" s="685"/>
      <c r="AJ9" s="685"/>
      <c r="AK9" s="685"/>
      <c r="AL9" s="661">
        <v>0.3</v>
      </c>
      <c r="AM9" s="662"/>
      <c r="AN9" s="662"/>
      <c r="AO9" s="686"/>
      <c r="AP9" s="655" t="s">
        <v>244</v>
      </c>
      <c r="AQ9" s="656"/>
      <c r="AR9" s="656"/>
      <c r="AS9" s="656"/>
      <c r="AT9" s="656"/>
      <c r="AU9" s="656"/>
      <c r="AV9" s="656"/>
      <c r="AW9" s="656"/>
      <c r="AX9" s="656"/>
      <c r="AY9" s="656"/>
      <c r="AZ9" s="656"/>
      <c r="BA9" s="656"/>
      <c r="BB9" s="656"/>
      <c r="BC9" s="656"/>
      <c r="BD9" s="656"/>
      <c r="BE9" s="656"/>
      <c r="BF9" s="657"/>
      <c r="BG9" s="658">
        <v>2312971</v>
      </c>
      <c r="BH9" s="659"/>
      <c r="BI9" s="659"/>
      <c r="BJ9" s="659"/>
      <c r="BK9" s="659"/>
      <c r="BL9" s="659"/>
      <c r="BM9" s="659"/>
      <c r="BN9" s="660"/>
      <c r="BO9" s="684">
        <v>37.1</v>
      </c>
      <c r="BP9" s="684"/>
      <c r="BQ9" s="684"/>
      <c r="BR9" s="684"/>
      <c r="BS9" s="685" t="s">
        <v>129</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1673799</v>
      </c>
      <c r="CS9" s="659"/>
      <c r="CT9" s="659"/>
      <c r="CU9" s="659"/>
      <c r="CV9" s="659"/>
      <c r="CW9" s="659"/>
      <c r="CX9" s="659"/>
      <c r="CY9" s="660"/>
      <c r="CZ9" s="684">
        <v>5.5</v>
      </c>
      <c r="DA9" s="684"/>
      <c r="DB9" s="684"/>
      <c r="DC9" s="684"/>
      <c r="DD9" s="664">
        <v>28424</v>
      </c>
      <c r="DE9" s="659"/>
      <c r="DF9" s="659"/>
      <c r="DG9" s="659"/>
      <c r="DH9" s="659"/>
      <c r="DI9" s="659"/>
      <c r="DJ9" s="659"/>
      <c r="DK9" s="659"/>
      <c r="DL9" s="659"/>
      <c r="DM9" s="659"/>
      <c r="DN9" s="659"/>
      <c r="DO9" s="659"/>
      <c r="DP9" s="660"/>
      <c r="DQ9" s="664">
        <v>974156</v>
      </c>
      <c r="DR9" s="659"/>
      <c r="DS9" s="659"/>
      <c r="DT9" s="659"/>
      <c r="DU9" s="659"/>
      <c r="DV9" s="659"/>
      <c r="DW9" s="659"/>
      <c r="DX9" s="659"/>
      <c r="DY9" s="659"/>
      <c r="DZ9" s="659"/>
      <c r="EA9" s="659"/>
      <c r="EB9" s="659"/>
      <c r="EC9" s="696"/>
    </row>
    <row r="10" spans="2:143" ht="11.25" customHeight="1" x14ac:dyDescent="0.15">
      <c r="B10" s="655" t="s">
        <v>246</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147223</v>
      </c>
      <c r="BH10" s="659"/>
      <c r="BI10" s="659"/>
      <c r="BJ10" s="659"/>
      <c r="BK10" s="659"/>
      <c r="BL10" s="659"/>
      <c r="BM10" s="659"/>
      <c r="BN10" s="660"/>
      <c r="BO10" s="684">
        <v>2.4</v>
      </c>
      <c r="BP10" s="684"/>
      <c r="BQ10" s="684"/>
      <c r="BR10" s="684"/>
      <c r="BS10" s="685">
        <v>13456</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v>190686</v>
      </c>
      <c r="CS10" s="659"/>
      <c r="CT10" s="659"/>
      <c r="CU10" s="659"/>
      <c r="CV10" s="659"/>
      <c r="CW10" s="659"/>
      <c r="CX10" s="659"/>
      <c r="CY10" s="660"/>
      <c r="CZ10" s="684">
        <v>0.6</v>
      </c>
      <c r="DA10" s="684"/>
      <c r="DB10" s="684"/>
      <c r="DC10" s="684"/>
      <c r="DD10" s="664">
        <v>18434</v>
      </c>
      <c r="DE10" s="659"/>
      <c r="DF10" s="659"/>
      <c r="DG10" s="659"/>
      <c r="DH10" s="659"/>
      <c r="DI10" s="659"/>
      <c r="DJ10" s="659"/>
      <c r="DK10" s="659"/>
      <c r="DL10" s="659"/>
      <c r="DM10" s="659"/>
      <c r="DN10" s="659"/>
      <c r="DO10" s="659"/>
      <c r="DP10" s="660"/>
      <c r="DQ10" s="664">
        <v>51406</v>
      </c>
      <c r="DR10" s="659"/>
      <c r="DS10" s="659"/>
      <c r="DT10" s="659"/>
      <c r="DU10" s="659"/>
      <c r="DV10" s="659"/>
      <c r="DW10" s="659"/>
      <c r="DX10" s="659"/>
      <c r="DY10" s="659"/>
      <c r="DZ10" s="659"/>
      <c r="EA10" s="659"/>
      <c r="EB10" s="659"/>
      <c r="EC10" s="696"/>
    </row>
    <row r="11" spans="2:143" ht="11.25" customHeight="1" x14ac:dyDescent="0.15">
      <c r="B11" s="655" t="s">
        <v>249</v>
      </c>
      <c r="C11" s="656"/>
      <c r="D11" s="656"/>
      <c r="E11" s="656"/>
      <c r="F11" s="656"/>
      <c r="G11" s="656"/>
      <c r="H11" s="656"/>
      <c r="I11" s="656"/>
      <c r="J11" s="656"/>
      <c r="K11" s="656"/>
      <c r="L11" s="656"/>
      <c r="M11" s="656"/>
      <c r="N11" s="656"/>
      <c r="O11" s="656"/>
      <c r="P11" s="656"/>
      <c r="Q11" s="657"/>
      <c r="R11" s="658">
        <v>1249202</v>
      </c>
      <c r="S11" s="659"/>
      <c r="T11" s="659"/>
      <c r="U11" s="659"/>
      <c r="V11" s="659"/>
      <c r="W11" s="659"/>
      <c r="X11" s="659"/>
      <c r="Y11" s="660"/>
      <c r="Z11" s="661">
        <v>4</v>
      </c>
      <c r="AA11" s="662"/>
      <c r="AB11" s="662"/>
      <c r="AC11" s="663"/>
      <c r="AD11" s="664">
        <v>1249202</v>
      </c>
      <c r="AE11" s="659"/>
      <c r="AF11" s="659"/>
      <c r="AG11" s="659"/>
      <c r="AH11" s="659"/>
      <c r="AI11" s="659"/>
      <c r="AJ11" s="659"/>
      <c r="AK11" s="660"/>
      <c r="AL11" s="661">
        <v>9.8000000000000007</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400185</v>
      </c>
      <c r="BH11" s="659"/>
      <c r="BI11" s="659"/>
      <c r="BJ11" s="659"/>
      <c r="BK11" s="659"/>
      <c r="BL11" s="659"/>
      <c r="BM11" s="659"/>
      <c r="BN11" s="660"/>
      <c r="BO11" s="684">
        <v>6.4</v>
      </c>
      <c r="BP11" s="684"/>
      <c r="BQ11" s="684"/>
      <c r="BR11" s="684"/>
      <c r="BS11" s="685">
        <v>120653</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803111</v>
      </c>
      <c r="CS11" s="659"/>
      <c r="CT11" s="659"/>
      <c r="CU11" s="659"/>
      <c r="CV11" s="659"/>
      <c r="CW11" s="659"/>
      <c r="CX11" s="659"/>
      <c r="CY11" s="660"/>
      <c r="CZ11" s="684">
        <v>2.6</v>
      </c>
      <c r="DA11" s="684"/>
      <c r="DB11" s="684"/>
      <c r="DC11" s="684"/>
      <c r="DD11" s="664">
        <v>385729</v>
      </c>
      <c r="DE11" s="659"/>
      <c r="DF11" s="659"/>
      <c r="DG11" s="659"/>
      <c r="DH11" s="659"/>
      <c r="DI11" s="659"/>
      <c r="DJ11" s="659"/>
      <c r="DK11" s="659"/>
      <c r="DL11" s="659"/>
      <c r="DM11" s="659"/>
      <c r="DN11" s="659"/>
      <c r="DO11" s="659"/>
      <c r="DP11" s="660"/>
      <c r="DQ11" s="664">
        <v>387217</v>
      </c>
      <c r="DR11" s="659"/>
      <c r="DS11" s="659"/>
      <c r="DT11" s="659"/>
      <c r="DU11" s="659"/>
      <c r="DV11" s="659"/>
      <c r="DW11" s="659"/>
      <c r="DX11" s="659"/>
      <c r="DY11" s="659"/>
      <c r="DZ11" s="659"/>
      <c r="EA11" s="659"/>
      <c r="EB11" s="659"/>
      <c r="EC11" s="696"/>
    </row>
    <row r="12" spans="2:143" ht="11.25" customHeight="1" x14ac:dyDescent="0.15">
      <c r="B12" s="655" t="s">
        <v>252</v>
      </c>
      <c r="C12" s="656"/>
      <c r="D12" s="656"/>
      <c r="E12" s="656"/>
      <c r="F12" s="656"/>
      <c r="G12" s="656"/>
      <c r="H12" s="656"/>
      <c r="I12" s="656"/>
      <c r="J12" s="656"/>
      <c r="K12" s="656"/>
      <c r="L12" s="656"/>
      <c r="M12" s="656"/>
      <c r="N12" s="656"/>
      <c r="O12" s="656"/>
      <c r="P12" s="656"/>
      <c r="Q12" s="657"/>
      <c r="R12" s="658">
        <v>4096</v>
      </c>
      <c r="S12" s="659"/>
      <c r="T12" s="659"/>
      <c r="U12" s="659"/>
      <c r="V12" s="659"/>
      <c r="W12" s="659"/>
      <c r="X12" s="659"/>
      <c r="Y12" s="660"/>
      <c r="Z12" s="684">
        <v>0</v>
      </c>
      <c r="AA12" s="684"/>
      <c r="AB12" s="684"/>
      <c r="AC12" s="684"/>
      <c r="AD12" s="685">
        <v>4096</v>
      </c>
      <c r="AE12" s="685"/>
      <c r="AF12" s="685"/>
      <c r="AG12" s="685"/>
      <c r="AH12" s="685"/>
      <c r="AI12" s="685"/>
      <c r="AJ12" s="685"/>
      <c r="AK12" s="685"/>
      <c r="AL12" s="661">
        <v>0</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2519475</v>
      </c>
      <c r="BH12" s="659"/>
      <c r="BI12" s="659"/>
      <c r="BJ12" s="659"/>
      <c r="BK12" s="659"/>
      <c r="BL12" s="659"/>
      <c r="BM12" s="659"/>
      <c r="BN12" s="660"/>
      <c r="BO12" s="684">
        <v>40.4</v>
      </c>
      <c r="BP12" s="684"/>
      <c r="BQ12" s="684"/>
      <c r="BR12" s="684"/>
      <c r="BS12" s="685" t="s">
        <v>129</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1816489</v>
      </c>
      <c r="CS12" s="659"/>
      <c r="CT12" s="659"/>
      <c r="CU12" s="659"/>
      <c r="CV12" s="659"/>
      <c r="CW12" s="659"/>
      <c r="CX12" s="659"/>
      <c r="CY12" s="660"/>
      <c r="CZ12" s="684">
        <v>6</v>
      </c>
      <c r="DA12" s="684"/>
      <c r="DB12" s="684"/>
      <c r="DC12" s="684"/>
      <c r="DD12" s="664">
        <v>231892</v>
      </c>
      <c r="DE12" s="659"/>
      <c r="DF12" s="659"/>
      <c r="DG12" s="659"/>
      <c r="DH12" s="659"/>
      <c r="DI12" s="659"/>
      <c r="DJ12" s="659"/>
      <c r="DK12" s="659"/>
      <c r="DL12" s="659"/>
      <c r="DM12" s="659"/>
      <c r="DN12" s="659"/>
      <c r="DO12" s="659"/>
      <c r="DP12" s="660"/>
      <c r="DQ12" s="664">
        <v>521173</v>
      </c>
      <c r="DR12" s="659"/>
      <c r="DS12" s="659"/>
      <c r="DT12" s="659"/>
      <c r="DU12" s="659"/>
      <c r="DV12" s="659"/>
      <c r="DW12" s="659"/>
      <c r="DX12" s="659"/>
      <c r="DY12" s="659"/>
      <c r="DZ12" s="659"/>
      <c r="EA12" s="659"/>
      <c r="EB12" s="659"/>
      <c r="EC12" s="696"/>
    </row>
    <row r="13" spans="2:143" ht="11.25" customHeight="1" x14ac:dyDescent="0.15">
      <c r="B13" s="655" t="s">
        <v>255</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2503476</v>
      </c>
      <c r="BH13" s="659"/>
      <c r="BI13" s="659"/>
      <c r="BJ13" s="659"/>
      <c r="BK13" s="659"/>
      <c r="BL13" s="659"/>
      <c r="BM13" s="659"/>
      <c r="BN13" s="660"/>
      <c r="BO13" s="684">
        <v>40.200000000000003</v>
      </c>
      <c r="BP13" s="684"/>
      <c r="BQ13" s="684"/>
      <c r="BR13" s="684"/>
      <c r="BS13" s="685" t="s">
        <v>129</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3711024</v>
      </c>
      <c r="CS13" s="659"/>
      <c r="CT13" s="659"/>
      <c r="CU13" s="659"/>
      <c r="CV13" s="659"/>
      <c r="CW13" s="659"/>
      <c r="CX13" s="659"/>
      <c r="CY13" s="660"/>
      <c r="CZ13" s="684">
        <v>12.2</v>
      </c>
      <c r="DA13" s="684"/>
      <c r="DB13" s="684"/>
      <c r="DC13" s="684"/>
      <c r="DD13" s="664">
        <v>2320825</v>
      </c>
      <c r="DE13" s="659"/>
      <c r="DF13" s="659"/>
      <c r="DG13" s="659"/>
      <c r="DH13" s="659"/>
      <c r="DI13" s="659"/>
      <c r="DJ13" s="659"/>
      <c r="DK13" s="659"/>
      <c r="DL13" s="659"/>
      <c r="DM13" s="659"/>
      <c r="DN13" s="659"/>
      <c r="DO13" s="659"/>
      <c r="DP13" s="660"/>
      <c r="DQ13" s="664">
        <v>1561028</v>
      </c>
      <c r="DR13" s="659"/>
      <c r="DS13" s="659"/>
      <c r="DT13" s="659"/>
      <c r="DU13" s="659"/>
      <c r="DV13" s="659"/>
      <c r="DW13" s="659"/>
      <c r="DX13" s="659"/>
      <c r="DY13" s="659"/>
      <c r="DZ13" s="659"/>
      <c r="EA13" s="659"/>
      <c r="EB13" s="659"/>
      <c r="EC13" s="696"/>
    </row>
    <row r="14" spans="2:143" ht="11.25" customHeight="1" x14ac:dyDescent="0.15">
      <c r="B14" s="655" t="s">
        <v>258</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205450</v>
      </c>
      <c r="BH14" s="659"/>
      <c r="BI14" s="659"/>
      <c r="BJ14" s="659"/>
      <c r="BK14" s="659"/>
      <c r="BL14" s="659"/>
      <c r="BM14" s="659"/>
      <c r="BN14" s="660"/>
      <c r="BO14" s="684">
        <v>3.3</v>
      </c>
      <c r="BP14" s="684"/>
      <c r="BQ14" s="684"/>
      <c r="BR14" s="684"/>
      <c r="BS14" s="685" t="s">
        <v>129</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1026984</v>
      </c>
      <c r="CS14" s="659"/>
      <c r="CT14" s="659"/>
      <c r="CU14" s="659"/>
      <c r="CV14" s="659"/>
      <c r="CW14" s="659"/>
      <c r="CX14" s="659"/>
      <c r="CY14" s="660"/>
      <c r="CZ14" s="684">
        <v>3.4</v>
      </c>
      <c r="DA14" s="684"/>
      <c r="DB14" s="684"/>
      <c r="DC14" s="684"/>
      <c r="DD14" s="664">
        <v>218909</v>
      </c>
      <c r="DE14" s="659"/>
      <c r="DF14" s="659"/>
      <c r="DG14" s="659"/>
      <c r="DH14" s="659"/>
      <c r="DI14" s="659"/>
      <c r="DJ14" s="659"/>
      <c r="DK14" s="659"/>
      <c r="DL14" s="659"/>
      <c r="DM14" s="659"/>
      <c r="DN14" s="659"/>
      <c r="DO14" s="659"/>
      <c r="DP14" s="660"/>
      <c r="DQ14" s="664">
        <v>558418</v>
      </c>
      <c r="DR14" s="659"/>
      <c r="DS14" s="659"/>
      <c r="DT14" s="659"/>
      <c r="DU14" s="659"/>
      <c r="DV14" s="659"/>
      <c r="DW14" s="659"/>
      <c r="DX14" s="659"/>
      <c r="DY14" s="659"/>
      <c r="DZ14" s="659"/>
      <c r="EA14" s="659"/>
      <c r="EB14" s="659"/>
      <c r="EC14" s="696"/>
    </row>
    <row r="15" spans="2:143" ht="11.25" customHeight="1" x14ac:dyDescent="0.15">
      <c r="B15" s="655" t="s">
        <v>261</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304915</v>
      </c>
      <c r="BH15" s="659"/>
      <c r="BI15" s="659"/>
      <c r="BJ15" s="659"/>
      <c r="BK15" s="659"/>
      <c r="BL15" s="659"/>
      <c r="BM15" s="659"/>
      <c r="BN15" s="660"/>
      <c r="BO15" s="684">
        <v>4.9000000000000004</v>
      </c>
      <c r="BP15" s="684"/>
      <c r="BQ15" s="684"/>
      <c r="BR15" s="684"/>
      <c r="BS15" s="685" t="s">
        <v>129</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4090637</v>
      </c>
      <c r="CS15" s="659"/>
      <c r="CT15" s="659"/>
      <c r="CU15" s="659"/>
      <c r="CV15" s="659"/>
      <c r="CW15" s="659"/>
      <c r="CX15" s="659"/>
      <c r="CY15" s="660"/>
      <c r="CZ15" s="684">
        <v>13.4</v>
      </c>
      <c r="DA15" s="684"/>
      <c r="DB15" s="684"/>
      <c r="DC15" s="684"/>
      <c r="DD15" s="664">
        <v>1816784</v>
      </c>
      <c r="DE15" s="659"/>
      <c r="DF15" s="659"/>
      <c r="DG15" s="659"/>
      <c r="DH15" s="659"/>
      <c r="DI15" s="659"/>
      <c r="DJ15" s="659"/>
      <c r="DK15" s="659"/>
      <c r="DL15" s="659"/>
      <c r="DM15" s="659"/>
      <c r="DN15" s="659"/>
      <c r="DO15" s="659"/>
      <c r="DP15" s="660"/>
      <c r="DQ15" s="664">
        <v>1893905</v>
      </c>
      <c r="DR15" s="659"/>
      <c r="DS15" s="659"/>
      <c r="DT15" s="659"/>
      <c r="DU15" s="659"/>
      <c r="DV15" s="659"/>
      <c r="DW15" s="659"/>
      <c r="DX15" s="659"/>
      <c r="DY15" s="659"/>
      <c r="DZ15" s="659"/>
      <c r="EA15" s="659"/>
      <c r="EB15" s="659"/>
      <c r="EC15" s="696"/>
    </row>
    <row r="16" spans="2:143" ht="11.25" customHeight="1" x14ac:dyDescent="0.15">
      <c r="B16" s="655" t="s">
        <v>264</v>
      </c>
      <c r="C16" s="656"/>
      <c r="D16" s="656"/>
      <c r="E16" s="656"/>
      <c r="F16" s="656"/>
      <c r="G16" s="656"/>
      <c r="H16" s="656"/>
      <c r="I16" s="656"/>
      <c r="J16" s="656"/>
      <c r="K16" s="656"/>
      <c r="L16" s="656"/>
      <c r="M16" s="656"/>
      <c r="N16" s="656"/>
      <c r="O16" s="656"/>
      <c r="P16" s="656"/>
      <c r="Q16" s="657"/>
      <c r="R16" s="658">
        <v>14287</v>
      </c>
      <c r="S16" s="659"/>
      <c r="T16" s="659"/>
      <c r="U16" s="659"/>
      <c r="V16" s="659"/>
      <c r="W16" s="659"/>
      <c r="X16" s="659"/>
      <c r="Y16" s="660"/>
      <c r="Z16" s="684">
        <v>0</v>
      </c>
      <c r="AA16" s="684"/>
      <c r="AB16" s="684"/>
      <c r="AC16" s="684"/>
      <c r="AD16" s="685">
        <v>14287</v>
      </c>
      <c r="AE16" s="685"/>
      <c r="AF16" s="685"/>
      <c r="AG16" s="685"/>
      <c r="AH16" s="685"/>
      <c r="AI16" s="685"/>
      <c r="AJ16" s="685"/>
      <c r="AK16" s="685"/>
      <c r="AL16" s="661">
        <v>0.1</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83903</v>
      </c>
      <c r="CS16" s="659"/>
      <c r="CT16" s="659"/>
      <c r="CU16" s="659"/>
      <c r="CV16" s="659"/>
      <c r="CW16" s="659"/>
      <c r="CX16" s="659"/>
      <c r="CY16" s="660"/>
      <c r="CZ16" s="684">
        <v>0.3</v>
      </c>
      <c r="DA16" s="684"/>
      <c r="DB16" s="684"/>
      <c r="DC16" s="684"/>
      <c r="DD16" s="664" t="s">
        <v>129</v>
      </c>
      <c r="DE16" s="659"/>
      <c r="DF16" s="659"/>
      <c r="DG16" s="659"/>
      <c r="DH16" s="659"/>
      <c r="DI16" s="659"/>
      <c r="DJ16" s="659"/>
      <c r="DK16" s="659"/>
      <c r="DL16" s="659"/>
      <c r="DM16" s="659"/>
      <c r="DN16" s="659"/>
      <c r="DO16" s="659"/>
      <c r="DP16" s="660"/>
      <c r="DQ16" s="664">
        <v>2600</v>
      </c>
      <c r="DR16" s="659"/>
      <c r="DS16" s="659"/>
      <c r="DT16" s="659"/>
      <c r="DU16" s="659"/>
      <c r="DV16" s="659"/>
      <c r="DW16" s="659"/>
      <c r="DX16" s="659"/>
      <c r="DY16" s="659"/>
      <c r="DZ16" s="659"/>
      <c r="EA16" s="659"/>
      <c r="EB16" s="659"/>
      <c r="EC16" s="696"/>
    </row>
    <row r="17" spans="2:133" ht="11.25" customHeight="1" x14ac:dyDescent="0.15">
      <c r="B17" s="655" t="s">
        <v>267</v>
      </c>
      <c r="C17" s="656"/>
      <c r="D17" s="656"/>
      <c r="E17" s="656"/>
      <c r="F17" s="656"/>
      <c r="G17" s="656"/>
      <c r="H17" s="656"/>
      <c r="I17" s="656"/>
      <c r="J17" s="656"/>
      <c r="K17" s="656"/>
      <c r="L17" s="656"/>
      <c r="M17" s="656"/>
      <c r="N17" s="656"/>
      <c r="O17" s="656"/>
      <c r="P17" s="656"/>
      <c r="Q17" s="657"/>
      <c r="R17" s="658">
        <v>98068</v>
      </c>
      <c r="S17" s="659"/>
      <c r="T17" s="659"/>
      <c r="U17" s="659"/>
      <c r="V17" s="659"/>
      <c r="W17" s="659"/>
      <c r="X17" s="659"/>
      <c r="Y17" s="660"/>
      <c r="Z17" s="684">
        <v>0.3</v>
      </c>
      <c r="AA17" s="684"/>
      <c r="AB17" s="684"/>
      <c r="AC17" s="684"/>
      <c r="AD17" s="685">
        <v>98068</v>
      </c>
      <c r="AE17" s="685"/>
      <c r="AF17" s="685"/>
      <c r="AG17" s="685"/>
      <c r="AH17" s="685"/>
      <c r="AI17" s="685"/>
      <c r="AJ17" s="685"/>
      <c r="AK17" s="685"/>
      <c r="AL17" s="661">
        <v>0.8</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1949579</v>
      </c>
      <c r="CS17" s="659"/>
      <c r="CT17" s="659"/>
      <c r="CU17" s="659"/>
      <c r="CV17" s="659"/>
      <c r="CW17" s="659"/>
      <c r="CX17" s="659"/>
      <c r="CY17" s="660"/>
      <c r="CZ17" s="684">
        <v>6.4</v>
      </c>
      <c r="DA17" s="684"/>
      <c r="DB17" s="684"/>
      <c r="DC17" s="684"/>
      <c r="DD17" s="664" t="s">
        <v>129</v>
      </c>
      <c r="DE17" s="659"/>
      <c r="DF17" s="659"/>
      <c r="DG17" s="659"/>
      <c r="DH17" s="659"/>
      <c r="DI17" s="659"/>
      <c r="DJ17" s="659"/>
      <c r="DK17" s="659"/>
      <c r="DL17" s="659"/>
      <c r="DM17" s="659"/>
      <c r="DN17" s="659"/>
      <c r="DO17" s="659"/>
      <c r="DP17" s="660"/>
      <c r="DQ17" s="664">
        <v>1897952</v>
      </c>
      <c r="DR17" s="659"/>
      <c r="DS17" s="659"/>
      <c r="DT17" s="659"/>
      <c r="DU17" s="659"/>
      <c r="DV17" s="659"/>
      <c r="DW17" s="659"/>
      <c r="DX17" s="659"/>
      <c r="DY17" s="659"/>
      <c r="DZ17" s="659"/>
      <c r="EA17" s="659"/>
      <c r="EB17" s="659"/>
      <c r="EC17" s="696"/>
    </row>
    <row r="18" spans="2:133" ht="11.25" customHeight="1" x14ac:dyDescent="0.15">
      <c r="B18" s="655" t="s">
        <v>270</v>
      </c>
      <c r="C18" s="656"/>
      <c r="D18" s="656"/>
      <c r="E18" s="656"/>
      <c r="F18" s="656"/>
      <c r="G18" s="656"/>
      <c r="H18" s="656"/>
      <c r="I18" s="656"/>
      <c r="J18" s="656"/>
      <c r="K18" s="656"/>
      <c r="L18" s="656"/>
      <c r="M18" s="656"/>
      <c r="N18" s="656"/>
      <c r="O18" s="656"/>
      <c r="P18" s="656"/>
      <c r="Q18" s="657"/>
      <c r="R18" s="658">
        <v>139295</v>
      </c>
      <c r="S18" s="659"/>
      <c r="T18" s="659"/>
      <c r="U18" s="659"/>
      <c r="V18" s="659"/>
      <c r="W18" s="659"/>
      <c r="X18" s="659"/>
      <c r="Y18" s="660"/>
      <c r="Z18" s="684">
        <v>0.4</v>
      </c>
      <c r="AA18" s="684"/>
      <c r="AB18" s="684"/>
      <c r="AC18" s="684"/>
      <c r="AD18" s="685">
        <v>134058</v>
      </c>
      <c r="AE18" s="685"/>
      <c r="AF18" s="685"/>
      <c r="AG18" s="685"/>
      <c r="AH18" s="685"/>
      <c r="AI18" s="685"/>
      <c r="AJ18" s="685"/>
      <c r="AK18" s="685"/>
      <c r="AL18" s="661">
        <v>1.1000000238418579</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6"/>
    </row>
    <row r="19" spans="2:133" ht="11.25" customHeight="1" x14ac:dyDescent="0.15">
      <c r="B19" s="655" t="s">
        <v>273</v>
      </c>
      <c r="C19" s="656"/>
      <c r="D19" s="656"/>
      <c r="E19" s="656"/>
      <c r="F19" s="656"/>
      <c r="G19" s="656"/>
      <c r="H19" s="656"/>
      <c r="I19" s="656"/>
      <c r="J19" s="656"/>
      <c r="K19" s="656"/>
      <c r="L19" s="656"/>
      <c r="M19" s="656"/>
      <c r="N19" s="656"/>
      <c r="O19" s="656"/>
      <c r="P19" s="656"/>
      <c r="Q19" s="657"/>
      <c r="R19" s="658">
        <v>51006</v>
      </c>
      <c r="S19" s="659"/>
      <c r="T19" s="659"/>
      <c r="U19" s="659"/>
      <c r="V19" s="659"/>
      <c r="W19" s="659"/>
      <c r="X19" s="659"/>
      <c r="Y19" s="660"/>
      <c r="Z19" s="684">
        <v>0.2</v>
      </c>
      <c r="AA19" s="684"/>
      <c r="AB19" s="684"/>
      <c r="AC19" s="684"/>
      <c r="AD19" s="685">
        <v>51006</v>
      </c>
      <c r="AE19" s="685"/>
      <c r="AF19" s="685"/>
      <c r="AG19" s="685"/>
      <c r="AH19" s="685"/>
      <c r="AI19" s="685"/>
      <c r="AJ19" s="685"/>
      <c r="AK19" s="685"/>
      <c r="AL19" s="661">
        <v>0.4</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v>249442</v>
      </c>
      <c r="BH19" s="659"/>
      <c r="BI19" s="659"/>
      <c r="BJ19" s="659"/>
      <c r="BK19" s="659"/>
      <c r="BL19" s="659"/>
      <c r="BM19" s="659"/>
      <c r="BN19" s="660"/>
      <c r="BO19" s="684">
        <v>4</v>
      </c>
      <c r="BP19" s="684"/>
      <c r="BQ19" s="684"/>
      <c r="BR19" s="684"/>
      <c r="BS19" s="685" t="s">
        <v>129</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6"/>
    </row>
    <row r="20" spans="2:133" ht="11.25" customHeight="1" x14ac:dyDescent="0.15">
      <c r="B20" s="655" t="s">
        <v>276</v>
      </c>
      <c r="C20" s="656"/>
      <c r="D20" s="656"/>
      <c r="E20" s="656"/>
      <c r="F20" s="656"/>
      <c r="G20" s="656"/>
      <c r="H20" s="656"/>
      <c r="I20" s="656"/>
      <c r="J20" s="656"/>
      <c r="K20" s="656"/>
      <c r="L20" s="656"/>
      <c r="M20" s="656"/>
      <c r="N20" s="656"/>
      <c r="O20" s="656"/>
      <c r="P20" s="656"/>
      <c r="Q20" s="657"/>
      <c r="R20" s="658">
        <v>4166</v>
      </c>
      <c r="S20" s="659"/>
      <c r="T20" s="659"/>
      <c r="U20" s="659"/>
      <c r="V20" s="659"/>
      <c r="W20" s="659"/>
      <c r="X20" s="659"/>
      <c r="Y20" s="660"/>
      <c r="Z20" s="684">
        <v>0</v>
      </c>
      <c r="AA20" s="684"/>
      <c r="AB20" s="684"/>
      <c r="AC20" s="684"/>
      <c r="AD20" s="685">
        <v>4166</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v>249442</v>
      </c>
      <c r="BH20" s="659"/>
      <c r="BI20" s="659"/>
      <c r="BJ20" s="659"/>
      <c r="BK20" s="659"/>
      <c r="BL20" s="659"/>
      <c r="BM20" s="659"/>
      <c r="BN20" s="660"/>
      <c r="BO20" s="684">
        <v>4</v>
      </c>
      <c r="BP20" s="684"/>
      <c r="BQ20" s="684"/>
      <c r="BR20" s="684"/>
      <c r="BS20" s="685" t="s">
        <v>129</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30436196</v>
      </c>
      <c r="CS20" s="659"/>
      <c r="CT20" s="659"/>
      <c r="CU20" s="659"/>
      <c r="CV20" s="659"/>
      <c r="CW20" s="659"/>
      <c r="CX20" s="659"/>
      <c r="CY20" s="660"/>
      <c r="CZ20" s="684">
        <v>100</v>
      </c>
      <c r="DA20" s="684"/>
      <c r="DB20" s="684"/>
      <c r="DC20" s="684"/>
      <c r="DD20" s="664">
        <v>5798215</v>
      </c>
      <c r="DE20" s="659"/>
      <c r="DF20" s="659"/>
      <c r="DG20" s="659"/>
      <c r="DH20" s="659"/>
      <c r="DI20" s="659"/>
      <c r="DJ20" s="659"/>
      <c r="DK20" s="659"/>
      <c r="DL20" s="659"/>
      <c r="DM20" s="659"/>
      <c r="DN20" s="659"/>
      <c r="DO20" s="659"/>
      <c r="DP20" s="660"/>
      <c r="DQ20" s="664">
        <v>15150156</v>
      </c>
      <c r="DR20" s="659"/>
      <c r="DS20" s="659"/>
      <c r="DT20" s="659"/>
      <c r="DU20" s="659"/>
      <c r="DV20" s="659"/>
      <c r="DW20" s="659"/>
      <c r="DX20" s="659"/>
      <c r="DY20" s="659"/>
      <c r="DZ20" s="659"/>
      <c r="EA20" s="659"/>
      <c r="EB20" s="659"/>
      <c r="EC20" s="696"/>
    </row>
    <row r="21" spans="2:133" ht="11.25" customHeight="1" x14ac:dyDescent="0.15">
      <c r="B21" s="655" t="s">
        <v>279</v>
      </c>
      <c r="C21" s="656"/>
      <c r="D21" s="656"/>
      <c r="E21" s="656"/>
      <c r="F21" s="656"/>
      <c r="G21" s="656"/>
      <c r="H21" s="656"/>
      <c r="I21" s="656"/>
      <c r="J21" s="656"/>
      <c r="K21" s="656"/>
      <c r="L21" s="656"/>
      <c r="M21" s="656"/>
      <c r="N21" s="656"/>
      <c r="O21" s="656"/>
      <c r="P21" s="656"/>
      <c r="Q21" s="657"/>
      <c r="R21" s="658">
        <v>4666</v>
      </c>
      <c r="S21" s="659"/>
      <c r="T21" s="659"/>
      <c r="U21" s="659"/>
      <c r="V21" s="659"/>
      <c r="W21" s="659"/>
      <c r="X21" s="659"/>
      <c r="Y21" s="660"/>
      <c r="Z21" s="684">
        <v>0</v>
      </c>
      <c r="AA21" s="684"/>
      <c r="AB21" s="684"/>
      <c r="AC21" s="684"/>
      <c r="AD21" s="685">
        <v>4666</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v>6335</v>
      </c>
      <c r="BH21" s="659"/>
      <c r="BI21" s="659"/>
      <c r="BJ21" s="659"/>
      <c r="BK21" s="659"/>
      <c r="BL21" s="659"/>
      <c r="BM21" s="659"/>
      <c r="BN21" s="660"/>
      <c r="BO21" s="684">
        <v>0.1</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281</v>
      </c>
      <c r="C22" s="716"/>
      <c r="D22" s="716"/>
      <c r="E22" s="716"/>
      <c r="F22" s="716"/>
      <c r="G22" s="716"/>
      <c r="H22" s="716"/>
      <c r="I22" s="716"/>
      <c r="J22" s="716"/>
      <c r="K22" s="716"/>
      <c r="L22" s="716"/>
      <c r="M22" s="716"/>
      <c r="N22" s="716"/>
      <c r="O22" s="716"/>
      <c r="P22" s="716"/>
      <c r="Q22" s="717"/>
      <c r="R22" s="658">
        <v>79457</v>
      </c>
      <c r="S22" s="659"/>
      <c r="T22" s="659"/>
      <c r="U22" s="659"/>
      <c r="V22" s="659"/>
      <c r="W22" s="659"/>
      <c r="X22" s="659"/>
      <c r="Y22" s="660"/>
      <c r="Z22" s="684">
        <v>0.3</v>
      </c>
      <c r="AA22" s="684"/>
      <c r="AB22" s="684"/>
      <c r="AC22" s="684"/>
      <c r="AD22" s="685">
        <v>74220</v>
      </c>
      <c r="AE22" s="685"/>
      <c r="AF22" s="685"/>
      <c r="AG22" s="685"/>
      <c r="AH22" s="685"/>
      <c r="AI22" s="685"/>
      <c r="AJ22" s="685"/>
      <c r="AK22" s="685"/>
      <c r="AL22" s="661">
        <v>0.60000002384185791</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284</v>
      </c>
      <c r="C23" s="656"/>
      <c r="D23" s="656"/>
      <c r="E23" s="656"/>
      <c r="F23" s="656"/>
      <c r="G23" s="656"/>
      <c r="H23" s="656"/>
      <c r="I23" s="656"/>
      <c r="J23" s="656"/>
      <c r="K23" s="656"/>
      <c r="L23" s="656"/>
      <c r="M23" s="656"/>
      <c r="N23" s="656"/>
      <c r="O23" s="656"/>
      <c r="P23" s="656"/>
      <c r="Q23" s="657"/>
      <c r="R23" s="658">
        <v>5416188</v>
      </c>
      <c r="S23" s="659"/>
      <c r="T23" s="659"/>
      <c r="U23" s="659"/>
      <c r="V23" s="659"/>
      <c r="W23" s="659"/>
      <c r="X23" s="659"/>
      <c r="Y23" s="660"/>
      <c r="Z23" s="684">
        <v>17.2</v>
      </c>
      <c r="AA23" s="684"/>
      <c r="AB23" s="684"/>
      <c r="AC23" s="684"/>
      <c r="AD23" s="685">
        <v>4923271</v>
      </c>
      <c r="AE23" s="685"/>
      <c r="AF23" s="685"/>
      <c r="AG23" s="685"/>
      <c r="AH23" s="685"/>
      <c r="AI23" s="685"/>
      <c r="AJ23" s="685"/>
      <c r="AK23" s="685"/>
      <c r="AL23" s="661">
        <v>38.700000000000003</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v>243107</v>
      </c>
      <c r="BH23" s="659"/>
      <c r="BI23" s="659"/>
      <c r="BJ23" s="659"/>
      <c r="BK23" s="659"/>
      <c r="BL23" s="659"/>
      <c r="BM23" s="659"/>
      <c r="BN23" s="660"/>
      <c r="BO23" s="684">
        <v>3.9</v>
      </c>
      <c r="BP23" s="684"/>
      <c r="BQ23" s="684"/>
      <c r="BR23" s="684"/>
      <c r="BS23" s="685" t="s">
        <v>129</v>
      </c>
      <c r="BT23" s="685"/>
      <c r="BU23" s="685"/>
      <c r="BV23" s="685"/>
      <c r="BW23" s="685"/>
      <c r="BX23" s="685"/>
      <c r="BY23" s="685"/>
      <c r="BZ23" s="685"/>
      <c r="CA23" s="685"/>
      <c r="CB23" s="730"/>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15">
      <c r="B24" s="655" t="s">
        <v>291</v>
      </c>
      <c r="C24" s="656"/>
      <c r="D24" s="656"/>
      <c r="E24" s="656"/>
      <c r="F24" s="656"/>
      <c r="G24" s="656"/>
      <c r="H24" s="656"/>
      <c r="I24" s="656"/>
      <c r="J24" s="656"/>
      <c r="K24" s="656"/>
      <c r="L24" s="656"/>
      <c r="M24" s="656"/>
      <c r="N24" s="656"/>
      <c r="O24" s="656"/>
      <c r="P24" s="656"/>
      <c r="Q24" s="657"/>
      <c r="R24" s="658">
        <v>4923271</v>
      </c>
      <c r="S24" s="659"/>
      <c r="T24" s="659"/>
      <c r="U24" s="659"/>
      <c r="V24" s="659"/>
      <c r="W24" s="659"/>
      <c r="X24" s="659"/>
      <c r="Y24" s="660"/>
      <c r="Z24" s="684">
        <v>15.6</v>
      </c>
      <c r="AA24" s="684"/>
      <c r="AB24" s="684"/>
      <c r="AC24" s="684"/>
      <c r="AD24" s="685">
        <v>4923271</v>
      </c>
      <c r="AE24" s="685"/>
      <c r="AF24" s="685"/>
      <c r="AG24" s="685"/>
      <c r="AH24" s="685"/>
      <c r="AI24" s="685"/>
      <c r="AJ24" s="685"/>
      <c r="AK24" s="685"/>
      <c r="AL24" s="661">
        <v>38.700000000000003</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11574081</v>
      </c>
      <c r="CS24" s="706"/>
      <c r="CT24" s="706"/>
      <c r="CU24" s="706"/>
      <c r="CV24" s="706"/>
      <c r="CW24" s="706"/>
      <c r="CX24" s="706"/>
      <c r="CY24" s="734"/>
      <c r="CZ24" s="735">
        <v>38</v>
      </c>
      <c r="DA24" s="721"/>
      <c r="DB24" s="721"/>
      <c r="DC24" s="737"/>
      <c r="DD24" s="733">
        <v>7139809</v>
      </c>
      <c r="DE24" s="706"/>
      <c r="DF24" s="706"/>
      <c r="DG24" s="706"/>
      <c r="DH24" s="706"/>
      <c r="DI24" s="706"/>
      <c r="DJ24" s="706"/>
      <c r="DK24" s="734"/>
      <c r="DL24" s="733">
        <v>7033615</v>
      </c>
      <c r="DM24" s="706"/>
      <c r="DN24" s="706"/>
      <c r="DO24" s="706"/>
      <c r="DP24" s="706"/>
      <c r="DQ24" s="706"/>
      <c r="DR24" s="706"/>
      <c r="DS24" s="706"/>
      <c r="DT24" s="706"/>
      <c r="DU24" s="706"/>
      <c r="DV24" s="734"/>
      <c r="DW24" s="735">
        <v>52</v>
      </c>
      <c r="DX24" s="721"/>
      <c r="DY24" s="721"/>
      <c r="DZ24" s="721"/>
      <c r="EA24" s="721"/>
      <c r="EB24" s="721"/>
      <c r="EC24" s="736"/>
    </row>
    <row r="25" spans="2:133" ht="11.25" customHeight="1" x14ac:dyDescent="0.15">
      <c r="B25" s="655" t="s">
        <v>294</v>
      </c>
      <c r="C25" s="656"/>
      <c r="D25" s="656"/>
      <c r="E25" s="656"/>
      <c r="F25" s="656"/>
      <c r="G25" s="656"/>
      <c r="H25" s="656"/>
      <c r="I25" s="656"/>
      <c r="J25" s="656"/>
      <c r="K25" s="656"/>
      <c r="L25" s="656"/>
      <c r="M25" s="656"/>
      <c r="N25" s="656"/>
      <c r="O25" s="656"/>
      <c r="P25" s="656"/>
      <c r="Q25" s="657"/>
      <c r="R25" s="658">
        <v>492783</v>
      </c>
      <c r="S25" s="659"/>
      <c r="T25" s="659"/>
      <c r="U25" s="659"/>
      <c r="V25" s="659"/>
      <c r="W25" s="659"/>
      <c r="X25" s="659"/>
      <c r="Y25" s="660"/>
      <c r="Z25" s="684">
        <v>1.6</v>
      </c>
      <c r="AA25" s="684"/>
      <c r="AB25" s="684"/>
      <c r="AC25" s="684"/>
      <c r="AD25" s="685" t="s">
        <v>129</v>
      </c>
      <c r="AE25" s="685"/>
      <c r="AF25" s="685"/>
      <c r="AG25" s="685"/>
      <c r="AH25" s="685"/>
      <c r="AI25" s="685"/>
      <c r="AJ25" s="685"/>
      <c r="AK25" s="685"/>
      <c r="AL25" s="661" t="s">
        <v>129</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4843768</v>
      </c>
      <c r="CS25" s="668"/>
      <c r="CT25" s="668"/>
      <c r="CU25" s="668"/>
      <c r="CV25" s="668"/>
      <c r="CW25" s="668"/>
      <c r="CX25" s="668"/>
      <c r="CY25" s="669"/>
      <c r="CZ25" s="661">
        <v>15.9</v>
      </c>
      <c r="DA25" s="670"/>
      <c r="DB25" s="670"/>
      <c r="DC25" s="671"/>
      <c r="DD25" s="664">
        <v>4076576</v>
      </c>
      <c r="DE25" s="668"/>
      <c r="DF25" s="668"/>
      <c r="DG25" s="668"/>
      <c r="DH25" s="668"/>
      <c r="DI25" s="668"/>
      <c r="DJ25" s="668"/>
      <c r="DK25" s="669"/>
      <c r="DL25" s="664">
        <v>4006822</v>
      </c>
      <c r="DM25" s="668"/>
      <c r="DN25" s="668"/>
      <c r="DO25" s="668"/>
      <c r="DP25" s="668"/>
      <c r="DQ25" s="668"/>
      <c r="DR25" s="668"/>
      <c r="DS25" s="668"/>
      <c r="DT25" s="668"/>
      <c r="DU25" s="668"/>
      <c r="DV25" s="669"/>
      <c r="DW25" s="661">
        <v>29.6</v>
      </c>
      <c r="DX25" s="670"/>
      <c r="DY25" s="670"/>
      <c r="DZ25" s="670"/>
      <c r="EA25" s="670"/>
      <c r="EB25" s="670"/>
      <c r="EC25" s="697"/>
    </row>
    <row r="26" spans="2:133" ht="11.25" customHeight="1" x14ac:dyDescent="0.15">
      <c r="B26" s="655" t="s">
        <v>297</v>
      </c>
      <c r="C26" s="656"/>
      <c r="D26" s="656"/>
      <c r="E26" s="656"/>
      <c r="F26" s="656"/>
      <c r="G26" s="656"/>
      <c r="H26" s="656"/>
      <c r="I26" s="656"/>
      <c r="J26" s="656"/>
      <c r="K26" s="656"/>
      <c r="L26" s="656"/>
      <c r="M26" s="656"/>
      <c r="N26" s="656"/>
      <c r="O26" s="656"/>
      <c r="P26" s="656"/>
      <c r="Q26" s="657"/>
      <c r="R26" s="658">
        <v>134</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2715678</v>
      </c>
      <c r="CS26" s="659"/>
      <c r="CT26" s="659"/>
      <c r="CU26" s="659"/>
      <c r="CV26" s="659"/>
      <c r="CW26" s="659"/>
      <c r="CX26" s="659"/>
      <c r="CY26" s="660"/>
      <c r="CZ26" s="661">
        <v>8.9</v>
      </c>
      <c r="DA26" s="670"/>
      <c r="DB26" s="670"/>
      <c r="DC26" s="671"/>
      <c r="DD26" s="664">
        <v>2207686</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97"/>
    </row>
    <row r="27" spans="2:133" ht="11.25" customHeight="1" x14ac:dyDescent="0.15">
      <c r="B27" s="655" t="s">
        <v>300</v>
      </c>
      <c r="C27" s="656"/>
      <c r="D27" s="656"/>
      <c r="E27" s="656"/>
      <c r="F27" s="656"/>
      <c r="G27" s="656"/>
      <c r="H27" s="656"/>
      <c r="I27" s="656"/>
      <c r="J27" s="656"/>
      <c r="K27" s="656"/>
      <c r="L27" s="656"/>
      <c r="M27" s="656"/>
      <c r="N27" s="656"/>
      <c r="O27" s="656"/>
      <c r="P27" s="656"/>
      <c r="Q27" s="657"/>
      <c r="R27" s="658">
        <v>13437567</v>
      </c>
      <c r="S27" s="659"/>
      <c r="T27" s="659"/>
      <c r="U27" s="659"/>
      <c r="V27" s="659"/>
      <c r="W27" s="659"/>
      <c r="X27" s="659"/>
      <c r="Y27" s="660"/>
      <c r="Z27" s="684">
        <v>42.6</v>
      </c>
      <c r="AA27" s="684"/>
      <c r="AB27" s="684"/>
      <c r="AC27" s="684"/>
      <c r="AD27" s="685">
        <v>12696305</v>
      </c>
      <c r="AE27" s="685"/>
      <c r="AF27" s="685"/>
      <c r="AG27" s="685"/>
      <c r="AH27" s="685"/>
      <c r="AI27" s="685"/>
      <c r="AJ27" s="685"/>
      <c r="AK27" s="685"/>
      <c r="AL27" s="661">
        <v>99.900001525878906</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6233160</v>
      </c>
      <c r="BH27" s="659"/>
      <c r="BI27" s="659"/>
      <c r="BJ27" s="659"/>
      <c r="BK27" s="659"/>
      <c r="BL27" s="659"/>
      <c r="BM27" s="659"/>
      <c r="BN27" s="660"/>
      <c r="BO27" s="684">
        <v>100</v>
      </c>
      <c r="BP27" s="684"/>
      <c r="BQ27" s="684"/>
      <c r="BR27" s="684"/>
      <c r="BS27" s="685">
        <v>134109</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4780734</v>
      </c>
      <c r="CS27" s="668"/>
      <c r="CT27" s="668"/>
      <c r="CU27" s="668"/>
      <c r="CV27" s="668"/>
      <c r="CW27" s="668"/>
      <c r="CX27" s="668"/>
      <c r="CY27" s="669"/>
      <c r="CZ27" s="661">
        <v>15.7</v>
      </c>
      <c r="DA27" s="670"/>
      <c r="DB27" s="670"/>
      <c r="DC27" s="671"/>
      <c r="DD27" s="664">
        <v>1165281</v>
      </c>
      <c r="DE27" s="668"/>
      <c r="DF27" s="668"/>
      <c r="DG27" s="668"/>
      <c r="DH27" s="668"/>
      <c r="DI27" s="668"/>
      <c r="DJ27" s="668"/>
      <c r="DK27" s="669"/>
      <c r="DL27" s="664">
        <v>1128841</v>
      </c>
      <c r="DM27" s="668"/>
      <c r="DN27" s="668"/>
      <c r="DO27" s="668"/>
      <c r="DP27" s="668"/>
      <c r="DQ27" s="668"/>
      <c r="DR27" s="668"/>
      <c r="DS27" s="668"/>
      <c r="DT27" s="668"/>
      <c r="DU27" s="668"/>
      <c r="DV27" s="669"/>
      <c r="DW27" s="661">
        <v>8.3000000000000007</v>
      </c>
      <c r="DX27" s="670"/>
      <c r="DY27" s="670"/>
      <c r="DZ27" s="670"/>
      <c r="EA27" s="670"/>
      <c r="EB27" s="670"/>
      <c r="EC27" s="697"/>
    </row>
    <row r="28" spans="2:133" ht="11.25" customHeight="1" x14ac:dyDescent="0.15">
      <c r="B28" s="655" t="s">
        <v>303</v>
      </c>
      <c r="C28" s="656"/>
      <c r="D28" s="656"/>
      <c r="E28" s="656"/>
      <c r="F28" s="656"/>
      <c r="G28" s="656"/>
      <c r="H28" s="656"/>
      <c r="I28" s="656"/>
      <c r="J28" s="656"/>
      <c r="K28" s="656"/>
      <c r="L28" s="656"/>
      <c r="M28" s="656"/>
      <c r="N28" s="656"/>
      <c r="O28" s="656"/>
      <c r="P28" s="656"/>
      <c r="Q28" s="657"/>
      <c r="R28" s="658">
        <v>7088</v>
      </c>
      <c r="S28" s="659"/>
      <c r="T28" s="659"/>
      <c r="U28" s="659"/>
      <c r="V28" s="659"/>
      <c r="W28" s="659"/>
      <c r="X28" s="659"/>
      <c r="Y28" s="660"/>
      <c r="Z28" s="684">
        <v>0</v>
      </c>
      <c r="AA28" s="684"/>
      <c r="AB28" s="684"/>
      <c r="AC28" s="684"/>
      <c r="AD28" s="685">
        <v>7088</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304</v>
      </c>
      <c r="CE28" s="656"/>
      <c r="CF28" s="656"/>
      <c r="CG28" s="656"/>
      <c r="CH28" s="656"/>
      <c r="CI28" s="656"/>
      <c r="CJ28" s="656"/>
      <c r="CK28" s="656"/>
      <c r="CL28" s="656"/>
      <c r="CM28" s="656"/>
      <c r="CN28" s="656"/>
      <c r="CO28" s="656"/>
      <c r="CP28" s="656"/>
      <c r="CQ28" s="657"/>
      <c r="CR28" s="658">
        <v>1949579</v>
      </c>
      <c r="CS28" s="659"/>
      <c r="CT28" s="659"/>
      <c r="CU28" s="659"/>
      <c r="CV28" s="659"/>
      <c r="CW28" s="659"/>
      <c r="CX28" s="659"/>
      <c r="CY28" s="660"/>
      <c r="CZ28" s="661">
        <v>6.4</v>
      </c>
      <c r="DA28" s="670"/>
      <c r="DB28" s="670"/>
      <c r="DC28" s="671"/>
      <c r="DD28" s="664">
        <v>1897952</v>
      </c>
      <c r="DE28" s="659"/>
      <c r="DF28" s="659"/>
      <c r="DG28" s="659"/>
      <c r="DH28" s="659"/>
      <c r="DI28" s="659"/>
      <c r="DJ28" s="659"/>
      <c r="DK28" s="660"/>
      <c r="DL28" s="664">
        <v>1897952</v>
      </c>
      <c r="DM28" s="659"/>
      <c r="DN28" s="659"/>
      <c r="DO28" s="659"/>
      <c r="DP28" s="659"/>
      <c r="DQ28" s="659"/>
      <c r="DR28" s="659"/>
      <c r="DS28" s="659"/>
      <c r="DT28" s="659"/>
      <c r="DU28" s="659"/>
      <c r="DV28" s="660"/>
      <c r="DW28" s="661">
        <v>14</v>
      </c>
      <c r="DX28" s="670"/>
      <c r="DY28" s="670"/>
      <c r="DZ28" s="670"/>
      <c r="EA28" s="670"/>
      <c r="EB28" s="670"/>
      <c r="EC28" s="697"/>
    </row>
    <row r="29" spans="2:133" ht="11.25" customHeight="1" x14ac:dyDescent="0.15">
      <c r="B29" s="655" t="s">
        <v>305</v>
      </c>
      <c r="C29" s="656"/>
      <c r="D29" s="656"/>
      <c r="E29" s="656"/>
      <c r="F29" s="656"/>
      <c r="G29" s="656"/>
      <c r="H29" s="656"/>
      <c r="I29" s="656"/>
      <c r="J29" s="656"/>
      <c r="K29" s="656"/>
      <c r="L29" s="656"/>
      <c r="M29" s="656"/>
      <c r="N29" s="656"/>
      <c r="O29" s="656"/>
      <c r="P29" s="656"/>
      <c r="Q29" s="657"/>
      <c r="R29" s="658">
        <v>501371</v>
      </c>
      <c r="S29" s="659"/>
      <c r="T29" s="659"/>
      <c r="U29" s="659"/>
      <c r="V29" s="659"/>
      <c r="W29" s="659"/>
      <c r="X29" s="659"/>
      <c r="Y29" s="660"/>
      <c r="Z29" s="684">
        <v>1.6</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70</v>
      </c>
      <c r="CG29" s="656"/>
      <c r="CH29" s="656"/>
      <c r="CI29" s="656"/>
      <c r="CJ29" s="656"/>
      <c r="CK29" s="656"/>
      <c r="CL29" s="656"/>
      <c r="CM29" s="656"/>
      <c r="CN29" s="656"/>
      <c r="CO29" s="656"/>
      <c r="CP29" s="656"/>
      <c r="CQ29" s="657"/>
      <c r="CR29" s="658">
        <v>1949579</v>
      </c>
      <c r="CS29" s="668"/>
      <c r="CT29" s="668"/>
      <c r="CU29" s="668"/>
      <c r="CV29" s="668"/>
      <c r="CW29" s="668"/>
      <c r="CX29" s="668"/>
      <c r="CY29" s="669"/>
      <c r="CZ29" s="661">
        <v>6.4</v>
      </c>
      <c r="DA29" s="670"/>
      <c r="DB29" s="670"/>
      <c r="DC29" s="671"/>
      <c r="DD29" s="664">
        <v>1897952</v>
      </c>
      <c r="DE29" s="668"/>
      <c r="DF29" s="668"/>
      <c r="DG29" s="668"/>
      <c r="DH29" s="668"/>
      <c r="DI29" s="668"/>
      <c r="DJ29" s="668"/>
      <c r="DK29" s="669"/>
      <c r="DL29" s="664">
        <v>1897952</v>
      </c>
      <c r="DM29" s="668"/>
      <c r="DN29" s="668"/>
      <c r="DO29" s="668"/>
      <c r="DP29" s="668"/>
      <c r="DQ29" s="668"/>
      <c r="DR29" s="668"/>
      <c r="DS29" s="668"/>
      <c r="DT29" s="668"/>
      <c r="DU29" s="668"/>
      <c r="DV29" s="669"/>
      <c r="DW29" s="661">
        <v>14</v>
      </c>
      <c r="DX29" s="670"/>
      <c r="DY29" s="670"/>
      <c r="DZ29" s="670"/>
      <c r="EA29" s="670"/>
      <c r="EB29" s="670"/>
      <c r="EC29" s="697"/>
    </row>
    <row r="30" spans="2:133" ht="11.25" customHeight="1" x14ac:dyDescent="0.15">
      <c r="B30" s="655" t="s">
        <v>307</v>
      </c>
      <c r="C30" s="656"/>
      <c r="D30" s="656"/>
      <c r="E30" s="656"/>
      <c r="F30" s="656"/>
      <c r="G30" s="656"/>
      <c r="H30" s="656"/>
      <c r="I30" s="656"/>
      <c r="J30" s="656"/>
      <c r="K30" s="656"/>
      <c r="L30" s="656"/>
      <c r="M30" s="656"/>
      <c r="N30" s="656"/>
      <c r="O30" s="656"/>
      <c r="P30" s="656"/>
      <c r="Q30" s="657"/>
      <c r="R30" s="658">
        <v>277699</v>
      </c>
      <c r="S30" s="659"/>
      <c r="T30" s="659"/>
      <c r="U30" s="659"/>
      <c r="V30" s="659"/>
      <c r="W30" s="659"/>
      <c r="X30" s="659"/>
      <c r="Y30" s="660"/>
      <c r="Z30" s="684">
        <v>0.9</v>
      </c>
      <c r="AA30" s="684"/>
      <c r="AB30" s="684"/>
      <c r="AC30" s="684"/>
      <c r="AD30" s="685" t="s">
        <v>129</v>
      </c>
      <c r="AE30" s="685"/>
      <c r="AF30" s="685"/>
      <c r="AG30" s="685"/>
      <c r="AH30" s="685"/>
      <c r="AI30" s="685"/>
      <c r="AJ30" s="685"/>
      <c r="AK30" s="685"/>
      <c r="AL30" s="661" t="s">
        <v>129</v>
      </c>
      <c r="AM30" s="662"/>
      <c r="AN30" s="662"/>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1901342</v>
      </c>
      <c r="CS30" s="659"/>
      <c r="CT30" s="659"/>
      <c r="CU30" s="659"/>
      <c r="CV30" s="659"/>
      <c r="CW30" s="659"/>
      <c r="CX30" s="659"/>
      <c r="CY30" s="660"/>
      <c r="CZ30" s="661">
        <v>6.2</v>
      </c>
      <c r="DA30" s="670"/>
      <c r="DB30" s="670"/>
      <c r="DC30" s="671"/>
      <c r="DD30" s="664">
        <v>1852588</v>
      </c>
      <c r="DE30" s="659"/>
      <c r="DF30" s="659"/>
      <c r="DG30" s="659"/>
      <c r="DH30" s="659"/>
      <c r="DI30" s="659"/>
      <c r="DJ30" s="659"/>
      <c r="DK30" s="660"/>
      <c r="DL30" s="664">
        <v>1852588</v>
      </c>
      <c r="DM30" s="659"/>
      <c r="DN30" s="659"/>
      <c r="DO30" s="659"/>
      <c r="DP30" s="659"/>
      <c r="DQ30" s="659"/>
      <c r="DR30" s="659"/>
      <c r="DS30" s="659"/>
      <c r="DT30" s="659"/>
      <c r="DU30" s="659"/>
      <c r="DV30" s="660"/>
      <c r="DW30" s="661">
        <v>13.7</v>
      </c>
      <c r="DX30" s="670"/>
      <c r="DY30" s="670"/>
      <c r="DZ30" s="670"/>
      <c r="EA30" s="670"/>
      <c r="EB30" s="670"/>
      <c r="EC30" s="697"/>
    </row>
    <row r="31" spans="2:133" ht="11.25" customHeight="1" x14ac:dyDescent="0.15">
      <c r="B31" s="655" t="s">
        <v>311</v>
      </c>
      <c r="C31" s="656"/>
      <c r="D31" s="656"/>
      <c r="E31" s="656"/>
      <c r="F31" s="656"/>
      <c r="G31" s="656"/>
      <c r="H31" s="656"/>
      <c r="I31" s="656"/>
      <c r="J31" s="656"/>
      <c r="K31" s="656"/>
      <c r="L31" s="656"/>
      <c r="M31" s="656"/>
      <c r="N31" s="656"/>
      <c r="O31" s="656"/>
      <c r="P31" s="656"/>
      <c r="Q31" s="657"/>
      <c r="R31" s="658">
        <v>104542</v>
      </c>
      <c r="S31" s="659"/>
      <c r="T31" s="659"/>
      <c r="U31" s="659"/>
      <c r="V31" s="659"/>
      <c r="W31" s="659"/>
      <c r="X31" s="659"/>
      <c r="Y31" s="660"/>
      <c r="Z31" s="684">
        <v>0.3</v>
      </c>
      <c r="AA31" s="684"/>
      <c r="AB31" s="684"/>
      <c r="AC31" s="684"/>
      <c r="AD31" s="685" t="s">
        <v>129</v>
      </c>
      <c r="AE31" s="685"/>
      <c r="AF31" s="685"/>
      <c r="AG31" s="685"/>
      <c r="AH31" s="685"/>
      <c r="AI31" s="685"/>
      <c r="AJ31" s="685"/>
      <c r="AK31" s="685"/>
      <c r="AL31" s="661" t="s">
        <v>129</v>
      </c>
      <c r="AM31" s="662"/>
      <c r="AN31" s="662"/>
      <c r="AO31" s="686"/>
      <c r="AP31" s="723" t="s">
        <v>312</v>
      </c>
      <c r="AQ31" s="724"/>
      <c r="AR31" s="724"/>
      <c r="AS31" s="724"/>
      <c r="AT31" s="725" t="s">
        <v>313</v>
      </c>
      <c r="AU31" s="356"/>
      <c r="AV31" s="356"/>
      <c r="AW31" s="356"/>
      <c r="AX31" s="708" t="s">
        <v>190</v>
      </c>
      <c r="AY31" s="709"/>
      <c r="AZ31" s="709"/>
      <c r="BA31" s="709"/>
      <c r="BB31" s="709"/>
      <c r="BC31" s="709"/>
      <c r="BD31" s="709"/>
      <c r="BE31" s="709"/>
      <c r="BF31" s="710"/>
      <c r="BG31" s="719">
        <v>99.7</v>
      </c>
      <c r="BH31" s="720"/>
      <c r="BI31" s="720"/>
      <c r="BJ31" s="720"/>
      <c r="BK31" s="720"/>
      <c r="BL31" s="720"/>
      <c r="BM31" s="721">
        <v>98.4</v>
      </c>
      <c r="BN31" s="720"/>
      <c r="BO31" s="720"/>
      <c r="BP31" s="720"/>
      <c r="BQ31" s="722"/>
      <c r="BR31" s="719">
        <v>99.4</v>
      </c>
      <c r="BS31" s="720"/>
      <c r="BT31" s="720"/>
      <c r="BU31" s="720"/>
      <c r="BV31" s="720"/>
      <c r="BW31" s="720"/>
      <c r="BX31" s="721">
        <v>98</v>
      </c>
      <c r="BY31" s="720"/>
      <c r="BZ31" s="720"/>
      <c r="CA31" s="720"/>
      <c r="CB31" s="722"/>
      <c r="CD31" s="680"/>
      <c r="CE31" s="681"/>
      <c r="CF31" s="655" t="s">
        <v>314</v>
      </c>
      <c r="CG31" s="656"/>
      <c r="CH31" s="656"/>
      <c r="CI31" s="656"/>
      <c r="CJ31" s="656"/>
      <c r="CK31" s="656"/>
      <c r="CL31" s="656"/>
      <c r="CM31" s="656"/>
      <c r="CN31" s="656"/>
      <c r="CO31" s="656"/>
      <c r="CP31" s="656"/>
      <c r="CQ31" s="657"/>
      <c r="CR31" s="658">
        <v>48237</v>
      </c>
      <c r="CS31" s="668"/>
      <c r="CT31" s="668"/>
      <c r="CU31" s="668"/>
      <c r="CV31" s="668"/>
      <c r="CW31" s="668"/>
      <c r="CX31" s="668"/>
      <c r="CY31" s="669"/>
      <c r="CZ31" s="661">
        <v>0.2</v>
      </c>
      <c r="DA31" s="670"/>
      <c r="DB31" s="670"/>
      <c r="DC31" s="671"/>
      <c r="DD31" s="664">
        <v>45364</v>
      </c>
      <c r="DE31" s="668"/>
      <c r="DF31" s="668"/>
      <c r="DG31" s="668"/>
      <c r="DH31" s="668"/>
      <c r="DI31" s="668"/>
      <c r="DJ31" s="668"/>
      <c r="DK31" s="669"/>
      <c r="DL31" s="664">
        <v>45364</v>
      </c>
      <c r="DM31" s="668"/>
      <c r="DN31" s="668"/>
      <c r="DO31" s="668"/>
      <c r="DP31" s="668"/>
      <c r="DQ31" s="668"/>
      <c r="DR31" s="668"/>
      <c r="DS31" s="668"/>
      <c r="DT31" s="668"/>
      <c r="DU31" s="668"/>
      <c r="DV31" s="669"/>
      <c r="DW31" s="661">
        <v>0.3</v>
      </c>
      <c r="DX31" s="670"/>
      <c r="DY31" s="670"/>
      <c r="DZ31" s="670"/>
      <c r="EA31" s="670"/>
      <c r="EB31" s="670"/>
      <c r="EC31" s="697"/>
    </row>
    <row r="32" spans="2:133" ht="11.25" customHeight="1" x14ac:dyDescent="0.15">
      <c r="B32" s="655" t="s">
        <v>315</v>
      </c>
      <c r="C32" s="656"/>
      <c r="D32" s="656"/>
      <c r="E32" s="656"/>
      <c r="F32" s="656"/>
      <c r="G32" s="656"/>
      <c r="H32" s="656"/>
      <c r="I32" s="656"/>
      <c r="J32" s="656"/>
      <c r="K32" s="656"/>
      <c r="L32" s="656"/>
      <c r="M32" s="656"/>
      <c r="N32" s="656"/>
      <c r="O32" s="656"/>
      <c r="P32" s="656"/>
      <c r="Q32" s="657"/>
      <c r="R32" s="658">
        <v>5345489</v>
      </c>
      <c r="S32" s="659"/>
      <c r="T32" s="659"/>
      <c r="U32" s="659"/>
      <c r="V32" s="659"/>
      <c r="W32" s="659"/>
      <c r="X32" s="659"/>
      <c r="Y32" s="660"/>
      <c r="Z32" s="684">
        <v>16.899999999999999</v>
      </c>
      <c r="AA32" s="684"/>
      <c r="AB32" s="684"/>
      <c r="AC32" s="684"/>
      <c r="AD32" s="685" t="s">
        <v>129</v>
      </c>
      <c r="AE32" s="685"/>
      <c r="AF32" s="685"/>
      <c r="AG32" s="685"/>
      <c r="AH32" s="685"/>
      <c r="AI32" s="685"/>
      <c r="AJ32" s="685"/>
      <c r="AK32" s="685"/>
      <c r="AL32" s="661" t="s">
        <v>129</v>
      </c>
      <c r="AM32" s="662"/>
      <c r="AN32" s="662"/>
      <c r="AO32" s="686"/>
      <c r="AP32" s="698"/>
      <c r="AQ32" s="699"/>
      <c r="AR32" s="699"/>
      <c r="AS32" s="699"/>
      <c r="AT32" s="726"/>
      <c r="AU32" s="211" t="s">
        <v>316</v>
      </c>
      <c r="AX32" s="655" t="s">
        <v>317</v>
      </c>
      <c r="AY32" s="656"/>
      <c r="AZ32" s="656"/>
      <c r="BA32" s="656"/>
      <c r="BB32" s="656"/>
      <c r="BC32" s="656"/>
      <c r="BD32" s="656"/>
      <c r="BE32" s="656"/>
      <c r="BF32" s="657"/>
      <c r="BG32" s="718">
        <v>99.7</v>
      </c>
      <c r="BH32" s="668"/>
      <c r="BI32" s="668"/>
      <c r="BJ32" s="668"/>
      <c r="BK32" s="668"/>
      <c r="BL32" s="668"/>
      <c r="BM32" s="662">
        <v>98.9</v>
      </c>
      <c r="BN32" s="668"/>
      <c r="BO32" s="668"/>
      <c r="BP32" s="668"/>
      <c r="BQ32" s="695"/>
      <c r="BR32" s="718">
        <v>99.6</v>
      </c>
      <c r="BS32" s="668"/>
      <c r="BT32" s="668"/>
      <c r="BU32" s="668"/>
      <c r="BV32" s="668"/>
      <c r="BW32" s="668"/>
      <c r="BX32" s="662">
        <v>98.6</v>
      </c>
      <c r="BY32" s="668"/>
      <c r="BZ32" s="668"/>
      <c r="CA32" s="668"/>
      <c r="CB32" s="695"/>
      <c r="CD32" s="682"/>
      <c r="CE32" s="683"/>
      <c r="CF32" s="655" t="s">
        <v>318</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97"/>
    </row>
    <row r="33" spans="2:133" ht="11.25" customHeight="1" x14ac:dyDescent="0.15">
      <c r="B33" s="715" t="s">
        <v>319</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700"/>
      <c r="AQ33" s="701"/>
      <c r="AR33" s="701"/>
      <c r="AS33" s="701"/>
      <c r="AT33" s="727"/>
      <c r="AU33" s="355"/>
      <c r="AV33" s="355"/>
      <c r="AW33" s="355"/>
      <c r="AX33" s="635" t="s">
        <v>320</v>
      </c>
      <c r="AY33" s="636"/>
      <c r="AZ33" s="636"/>
      <c r="BA33" s="636"/>
      <c r="BB33" s="636"/>
      <c r="BC33" s="636"/>
      <c r="BD33" s="636"/>
      <c r="BE33" s="636"/>
      <c r="BF33" s="637"/>
      <c r="BG33" s="714">
        <v>99.6</v>
      </c>
      <c r="BH33" s="639"/>
      <c r="BI33" s="639"/>
      <c r="BJ33" s="639"/>
      <c r="BK33" s="639"/>
      <c r="BL33" s="639"/>
      <c r="BM33" s="676">
        <v>97.6</v>
      </c>
      <c r="BN33" s="639"/>
      <c r="BO33" s="639"/>
      <c r="BP33" s="639"/>
      <c r="BQ33" s="687"/>
      <c r="BR33" s="714">
        <v>99.2</v>
      </c>
      <c r="BS33" s="639"/>
      <c r="BT33" s="639"/>
      <c r="BU33" s="639"/>
      <c r="BV33" s="639"/>
      <c r="BW33" s="639"/>
      <c r="BX33" s="676">
        <v>97.2</v>
      </c>
      <c r="BY33" s="639"/>
      <c r="BZ33" s="639"/>
      <c r="CA33" s="639"/>
      <c r="CB33" s="687"/>
      <c r="CD33" s="655" t="s">
        <v>321</v>
      </c>
      <c r="CE33" s="656"/>
      <c r="CF33" s="656"/>
      <c r="CG33" s="656"/>
      <c r="CH33" s="656"/>
      <c r="CI33" s="656"/>
      <c r="CJ33" s="656"/>
      <c r="CK33" s="656"/>
      <c r="CL33" s="656"/>
      <c r="CM33" s="656"/>
      <c r="CN33" s="656"/>
      <c r="CO33" s="656"/>
      <c r="CP33" s="656"/>
      <c r="CQ33" s="657"/>
      <c r="CR33" s="658">
        <v>12979997</v>
      </c>
      <c r="CS33" s="668"/>
      <c r="CT33" s="668"/>
      <c r="CU33" s="668"/>
      <c r="CV33" s="668"/>
      <c r="CW33" s="668"/>
      <c r="CX33" s="668"/>
      <c r="CY33" s="669"/>
      <c r="CZ33" s="661">
        <v>42.6</v>
      </c>
      <c r="DA33" s="670"/>
      <c r="DB33" s="670"/>
      <c r="DC33" s="671"/>
      <c r="DD33" s="664">
        <v>7200322</v>
      </c>
      <c r="DE33" s="668"/>
      <c r="DF33" s="668"/>
      <c r="DG33" s="668"/>
      <c r="DH33" s="668"/>
      <c r="DI33" s="668"/>
      <c r="DJ33" s="668"/>
      <c r="DK33" s="669"/>
      <c r="DL33" s="664">
        <v>5057051</v>
      </c>
      <c r="DM33" s="668"/>
      <c r="DN33" s="668"/>
      <c r="DO33" s="668"/>
      <c r="DP33" s="668"/>
      <c r="DQ33" s="668"/>
      <c r="DR33" s="668"/>
      <c r="DS33" s="668"/>
      <c r="DT33" s="668"/>
      <c r="DU33" s="668"/>
      <c r="DV33" s="669"/>
      <c r="DW33" s="661">
        <v>37.4</v>
      </c>
      <c r="DX33" s="670"/>
      <c r="DY33" s="670"/>
      <c r="DZ33" s="670"/>
      <c r="EA33" s="670"/>
      <c r="EB33" s="670"/>
      <c r="EC33" s="697"/>
    </row>
    <row r="34" spans="2:133" ht="11.25" customHeight="1" x14ac:dyDescent="0.15">
      <c r="B34" s="655" t="s">
        <v>322</v>
      </c>
      <c r="C34" s="656"/>
      <c r="D34" s="656"/>
      <c r="E34" s="656"/>
      <c r="F34" s="656"/>
      <c r="G34" s="656"/>
      <c r="H34" s="656"/>
      <c r="I34" s="656"/>
      <c r="J34" s="656"/>
      <c r="K34" s="656"/>
      <c r="L34" s="656"/>
      <c r="M34" s="656"/>
      <c r="N34" s="656"/>
      <c r="O34" s="656"/>
      <c r="P34" s="656"/>
      <c r="Q34" s="657"/>
      <c r="R34" s="658">
        <v>1555972</v>
      </c>
      <c r="S34" s="659"/>
      <c r="T34" s="659"/>
      <c r="U34" s="659"/>
      <c r="V34" s="659"/>
      <c r="W34" s="659"/>
      <c r="X34" s="659"/>
      <c r="Y34" s="660"/>
      <c r="Z34" s="684">
        <v>4.9000000000000004</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323</v>
      </c>
      <c r="CE34" s="656"/>
      <c r="CF34" s="656"/>
      <c r="CG34" s="656"/>
      <c r="CH34" s="656"/>
      <c r="CI34" s="656"/>
      <c r="CJ34" s="656"/>
      <c r="CK34" s="656"/>
      <c r="CL34" s="656"/>
      <c r="CM34" s="656"/>
      <c r="CN34" s="656"/>
      <c r="CO34" s="656"/>
      <c r="CP34" s="656"/>
      <c r="CQ34" s="657"/>
      <c r="CR34" s="658">
        <v>3708752</v>
      </c>
      <c r="CS34" s="659"/>
      <c r="CT34" s="659"/>
      <c r="CU34" s="659"/>
      <c r="CV34" s="659"/>
      <c r="CW34" s="659"/>
      <c r="CX34" s="659"/>
      <c r="CY34" s="660"/>
      <c r="CZ34" s="661">
        <v>12.2</v>
      </c>
      <c r="DA34" s="670"/>
      <c r="DB34" s="670"/>
      <c r="DC34" s="671"/>
      <c r="DD34" s="664">
        <v>1965663</v>
      </c>
      <c r="DE34" s="659"/>
      <c r="DF34" s="659"/>
      <c r="DG34" s="659"/>
      <c r="DH34" s="659"/>
      <c r="DI34" s="659"/>
      <c r="DJ34" s="659"/>
      <c r="DK34" s="660"/>
      <c r="DL34" s="664">
        <v>1774558</v>
      </c>
      <c r="DM34" s="659"/>
      <c r="DN34" s="659"/>
      <c r="DO34" s="659"/>
      <c r="DP34" s="659"/>
      <c r="DQ34" s="659"/>
      <c r="DR34" s="659"/>
      <c r="DS34" s="659"/>
      <c r="DT34" s="659"/>
      <c r="DU34" s="659"/>
      <c r="DV34" s="660"/>
      <c r="DW34" s="661">
        <v>13.1</v>
      </c>
      <c r="DX34" s="670"/>
      <c r="DY34" s="670"/>
      <c r="DZ34" s="670"/>
      <c r="EA34" s="670"/>
      <c r="EB34" s="670"/>
      <c r="EC34" s="697"/>
    </row>
    <row r="35" spans="2:133" ht="11.25" customHeight="1" x14ac:dyDescent="0.15">
      <c r="B35" s="655" t="s">
        <v>324</v>
      </c>
      <c r="C35" s="656"/>
      <c r="D35" s="656"/>
      <c r="E35" s="656"/>
      <c r="F35" s="656"/>
      <c r="G35" s="656"/>
      <c r="H35" s="656"/>
      <c r="I35" s="656"/>
      <c r="J35" s="656"/>
      <c r="K35" s="656"/>
      <c r="L35" s="656"/>
      <c r="M35" s="656"/>
      <c r="N35" s="656"/>
      <c r="O35" s="656"/>
      <c r="P35" s="656"/>
      <c r="Q35" s="657"/>
      <c r="R35" s="658">
        <v>59130</v>
      </c>
      <c r="S35" s="659"/>
      <c r="T35" s="659"/>
      <c r="U35" s="659"/>
      <c r="V35" s="659"/>
      <c r="W35" s="659"/>
      <c r="X35" s="659"/>
      <c r="Y35" s="660"/>
      <c r="Z35" s="684">
        <v>0.2</v>
      </c>
      <c r="AA35" s="684"/>
      <c r="AB35" s="684"/>
      <c r="AC35" s="684"/>
      <c r="AD35" s="685">
        <v>10780</v>
      </c>
      <c r="AE35" s="685"/>
      <c r="AF35" s="685"/>
      <c r="AG35" s="685"/>
      <c r="AH35" s="685"/>
      <c r="AI35" s="685"/>
      <c r="AJ35" s="685"/>
      <c r="AK35" s="685"/>
      <c r="AL35" s="661">
        <v>0.1</v>
      </c>
      <c r="AM35" s="662"/>
      <c r="AN35" s="662"/>
      <c r="AO35" s="686"/>
      <c r="AP35" s="216"/>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217629</v>
      </c>
      <c r="CS35" s="668"/>
      <c r="CT35" s="668"/>
      <c r="CU35" s="668"/>
      <c r="CV35" s="668"/>
      <c r="CW35" s="668"/>
      <c r="CX35" s="668"/>
      <c r="CY35" s="669"/>
      <c r="CZ35" s="661">
        <v>0.7</v>
      </c>
      <c r="DA35" s="670"/>
      <c r="DB35" s="670"/>
      <c r="DC35" s="671"/>
      <c r="DD35" s="664">
        <v>189189</v>
      </c>
      <c r="DE35" s="668"/>
      <c r="DF35" s="668"/>
      <c r="DG35" s="668"/>
      <c r="DH35" s="668"/>
      <c r="DI35" s="668"/>
      <c r="DJ35" s="668"/>
      <c r="DK35" s="669"/>
      <c r="DL35" s="664">
        <v>189113</v>
      </c>
      <c r="DM35" s="668"/>
      <c r="DN35" s="668"/>
      <c r="DO35" s="668"/>
      <c r="DP35" s="668"/>
      <c r="DQ35" s="668"/>
      <c r="DR35" s="668"/>
      <c r="DS35" s="668"/>
      <c r="DT35" s="668"/>
      <c r="DU35" s="668"/>
      <c r="DV35" s="669"/>
      <c r="DW35" s="661">
        <v>1.4</v>
      </c>
      <c r="DX35" s="670"/>
      <c r="DY35" s="670"/>
      <c r="DZ35" s="670"/>
      <c r="EA35" s="670"/>
      <c r="EB35" s="670"/>
      <c r="EC35" s="697"/>
    </row>
    <row r="36" spans="2:133" ht="11.25" customHeight="1" x14ac:dyDescent="0.15">
      <c r="B36" s="655" t="s">
        <v>328</v>
      </c>
      <c r="C36" s="656"/>
      <c r="D36" s="656"/>
      <c r="E36" s="656"/>
      <c r="F36" s="656"/>
      <c r="G36" s="656"/>
      <c r="H36" s="656"/>
      <c r="I36" s="656"/>
      <c r="J36" s="656"/>
      <c r="K36" s="656"/>
      <c r="L36" s="656"/>
      <c r="M36" s="656"/>
      <c r="N36" s="656"/>
      <c r="O36" s="656"/>
      <c r="P36" s="656"/>
      <c r="Q36" s="657"/>
      <c r="R36" s="658">
        <v>2386415</v>
      </c>
      <c r="S36" s="659"/>
      <c r="T36" s="659"/>
      <c r="U36" s="659"/>
      <c r="V36" s="659"/>
      <c r="W36" s="659"/>
      <c r="X36" s="659"/>
      <c r="Y36" s="660"/>
      <c r="Z36" s="684">
        <v>7.6</v>
      </c>
      <c r="AA36" s="684"/>
      <c r="AB36" s="684"/>
      <c r="AC36" s="684"/>
      <c r="AD36" s="685" t="s">
        <v>129</v>
      </c>
      <c r="AE36" s="685"/>
      <c r="AF36" s="685"/>
      <c r="AG36" s="685"/>
      <c r="AH36" s="685"/>
      <c r="AI36" s="685"/>
      <c r="AJ36" s="685"/>
      <c r="AK36" s="685"/>
      <c r="AL36" s="661" t="s">
        <v>129</v>
      </c>
      <c r="AM36" s="662"/>
      <c r="AN36" s="662"/>
      <c r="AO36" s="686"/>
      <c r="AP36" s="216"/>
      <c r="AQ36" s="702" t="s">
        <v>329</v>
      </c>
      <c r="AR36" s="703"/>
      <c r="AS36" s="703"/>
      <c r="AT36" s="703"/>
      <c r="AU36" s="703"/>
      <c r="AV36" s="703"/>
      <c r="AW36" s="703"/>
      <c r="AX36" s="703"/>
      <c r="AY36" s="704"/>
      <c r="AZ36" s="705">
        <v>2728178</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70032</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3376111</v>
      </c>
      <c r="CS36" s="659"/>
      <c r="CT36" s="659"/>
      <c r="CU36" s="659"/>
      <c r="CV36" s="659"/>
      <c r="CW36" s="659"/>
      <c r="CX36" s="659"/>
      <c r="CY36" s="660"/>
      <c r="CZ36" s="661">
        <v>11.1</v>
      </c>
      <c r="DA36" s="670"/>
      <c r="DB36" s="670"/>
      <c r="DC36" s="671"/>
      <c r="DD36" s="664">
        <v>2327698</v>
      </c>
      <c r="DE36" s="659"/>
      <c r="DF36" s="659"/>
      <c r="DG36" s="659"/>
      <c r="DH36" s="659"/>
      <c r="DI36" s="659"/>
      <c r="DJ36" s="659"/>
      <c r="DK36" s="660"/>
      <c r="DL36" s="664">
        <v>1678000</v>
      </c>
      <c r="DM36" s="659"/>
      <c r="DN36" s="659"/>
      <c r="DO36" s="659"/>
      <c r="DP36" s="659"/>
      <c r="DQ36" s="659"/>
      <c r="DR36" s="659"/>
      <c r="DS36" s="659"/>
      <c r="DT36" s="659"/>
      <c r="DU36" s="659"/>
      <c r="DV36" s="660"/>
      <c r="DW36" s="661">
        <v>12.4</v>
      </c>
      <c r="DX36" s="670"/>
      <c r="DY36" s="670"/>
      <c r="DZ36" s="670"/>
      <c r="EA36" s="670"/>
      <c r="EB36" s="670"/>
      <c r="EC36" s="697"/>
    </row>
    <row r="37" spans="2:133" ht="11.25" customHeight="1" x14ac:dyDescent="0.15">
      <c r="B37" s="655" t="s">
        <v>332</v>
      </c>
      <c r="C37" s="656"/>
      <c r="D37" s="656"/>
      <c r="E37" s="656"/>
      <c r="F37" s="656"/>
      <c r="G37" s="656"/>
      <c r="H37" s="656"/>
      <c r="I37" s="656"/>
      <c r="J37" s="656"/>
      <c r="K37" s="656"/>
      <c r="L37" s="656"/>
      <c r="M37" s="656"/>
      <c r="N37" s="656"/>
      <c r="O37" s="656"/>
      <c r="P37" s="656"/>
      <c r="Q37" s="657"/>
      <c r="R37" s="658">
        <v>1189702</v>
      </c>
      <c r="S37" s="659"/>
      <c r="T37" s="659"/>
      <c r="U37" s="659"/>
      <c r="V37" s="659"/>
      <c r="W37" s="659"/>
      <c r="X37" s="659"/>
      <c r="Y37" s="660"/>
      <c r="Z37" s="684">
        <v>3.8</v>
      </c>
      <c r="AA37" s="684"/>
      <c r="AB37" s="684"/>
      <c r="AC37" s="684"/>
      <c r="AD37" s="685" t="s">
        <v>129</v>
      </c>
      <c r="AE37" s="685"/>
      <c r="AF37" s="685"/>
      <c r="AG37" s="685"/>
      <c r="AH37" s="685"/>
      <c r="AI37" s="685"/>
      <c r="AJ37" s="685"/>
      <c r="AK37" s="685"/>
      <c r="AL37" s="661" t="s">
        <v>129</v>
      </c>
      <c r="AM37" s="662"/>
      <c r="AN37" s="662"/>
      <c r="AO37" s="686"/>
      <c r="AQ37" s="692" t="s">
        <v>333</v>
      </c>
      <c r="AR37" s="693"/>
      <c r="AS37" s="693"/>
      <c r="AT37" s="693"/>
      <c r="AU37" s="693"/>
      <c r="AV37" s="693"/>
      <c r="AW37" s="693"/>
      <c r="AX37" s="693"/>
      <c r="AY37" s="694"/>
      <c r="AZ37" s="658">
        <v>939320</v>
      </c>
      <c r="BA37" s="659"/>
      <c r="BB37" s="659"/>
      <c r="BC37" s="659"/>
      <c r="BD37" s="668"/>
      <c r="BE37" s="668"/>
      <c r="BF37" s="695"/>
      <c r="BG37" s="655" t="s">
        <v>334</v>
      </c>
      <c r="BH37" s="656"/>
      <c r="BI37" s="656"/>
      <c r="BJ37" s="656"/>
      <c r="BK37" s="656"/>
      <c r="BL37" s="656"/>
      <c r="BM37" s="656"/>
      <c r="BN37" s="656"/>
      <c r="BO37" s="656"/>
      <c r="BP37" s="656"/>
      <c r="BQ37" s="656"/>
      <c r="BR37" s="656"/>
      <c r="BS37" s="656"/>
      <c r="BT37" s="656"/>
      <c r="BU37" s="657"/>
      <c r="BV37" s="658">
        <v>52827</v>
      </c>
      <c r="BW37" s="659"/>
      <c r="BX37" s="659"/>
      <c r="BY37" s="659"/>
      <c r="BZ37" s="659"/>
      <c r="CA37" s="659"/>
      <c r="CB37" s="696"/>
      <c r="CD37" s="655" t="s">
        <v>335</v>
      </c>
      <c r="CE37" s="656"/>
      <c r="CF37" s="656"/>
      <c r="CG37" s="656"/>
      <c r="CH37" s="656"/>
      <c r="CI37" s="656"/>
      <c r="CJ37" s="656"/>
      <c r="CK37" s="656"/>
      <c r="CL37" s="656"/>
      <c r="CM37" s="656"/>
      <c r="CN37" s="656"/>
      <c r="CO37" s="656"/>
      <c r="CP37" s="656"/>
      <c r="CQ37" s="657"/>
      <c r="CR37" s="658">
        <v>402330</v>
      </c>
      <c r="CS37" s="668"/>
      <c r="CT37" s="668"/>
      <c r="CU37" s="668"/>
      <c r="CV37" s="668"/>
      <c r="CW37" s="668"/>
      <c r="CX37" s="668"/>
      <c r="CY37" s="669"/>
      <c r="CZ37" s="661">
        <v>1.3</v>
      </c>
      <c r="DA37" s="670"/>
      <c r="DB37" s="670"/>
      <c r="DC37" s="671"/>
      <c r="DD37" s="664">
        <v>345339</v>
      </c>
      <c r="DE37" s="668"/>
      <c r="DF37" s="668"/>
      <c r="DG37" s="668"/>
      <c r="DH37" s="668"/>
      <c r="DI37" s="668"/>
      <c r="DJ37" s="668"/>
      <c r="DK37" s="669"/>
      <c r="DL37" s="664">
        <v>206303</v>
      </c>
      <c r="DM37" s="668"/>
      <c r="DN37" s="668"/>
      <c r="DO37" s="668"/>
      <c r="DP37" s="668"/>
      <c r="DQ37" s="668"/>
      <c r="DR37" s="668"/>
      <c r="DS37" s="668"/>
      <c r="DT37" s="668"/>
      <c r="DU37" s="668"/>
      <c r="DV37" s="669"/>
      <c r="DW37" s="661">
        <v>1.5</v>
      </c>
      <c r="DX37" s="670"/>
      <c r="DY37" s="670"/>
      <c r="DZ37" s="670"/>
      <c r="EA37" s="670"/>
      <c r="EB37" s="670"/>
      <c r="EC37" s="697"/>
    </row>
    <row r="38" spans="2:133" ht="11.25" customHeight="1" x14ac:dyDescent="0.15">
      <c r="B38" s="655" t="s">
        <v>336</v>
      </c>
      <c r="C38" s="656"/>
      <c r="D38" s="656"/>
      <c r="E38" s="656"/>
      <c r="F38" s="656"/>
      <c r="G38" s="656"/>
      <c r="H38" s="656"/>
      <c r="I38" s="656"/>
      <c r="J38" s="656"/>
      <c r="K38" s="656"/>
      <c r="L38" s="656"/>
      <c r="M38" s="656"/>
      <c r="N38" s="656"/>
      <c r="O38" s="656"/>
      <c r="P38" s="656"/>
      <c r="Q38" s="657"/>
      <c r="R38" s="658">
        <v>1091960</v>
      </c>
      <c r="S38" s="659"/>
      <c r="T38" s="659"/>
      <c r="U38" s="659"/>
      <c r="V38" s="659"/>
      <c r="W38" s="659"/>
      <c r="X38" s="659"/>
      <c r="Y38" s="660"/>
      <c r="Z38" s="684">
        <v>3.5</v>
      </c>
      <c r="AA38" s="684"/>
      <c r="AB38" s="684"/>
      <c r="AC38" s="684"/>
      <c r="AD38" s="685" t="s">
        <v>129</v>
      </c>
      <c r="AE38" s="685"/>
      <c r="AF38" s="685"/>
      <c r="AG38" s="685"/>
      <c r="AH38" s="685"/>
      <c r="AI38" s="685"/>
      <c r="AJ38" s="685"/>
      <c r="AK38" s="685"/>
      <c r="AL38" s="661" t="s">
        <v>129</v>
      </c>
      <c r="AM38" s="662"/>
      <c r="AN38" s="662"/>
      <c r="AO38" s="686"/>
      <c r="AQ38" s="692" t="s">
        <v>337</v>
      </c>
      <c r="AR38" s="693"/>
      <c r="AS38" s="693"/>
      <c r="AT38" s="693"/>
      <c r="AU38" s="693"/>
      <c r="AV38" s="693"/>
      <c r="AW38" s="693"/>
      <c r="AX38" s="693"/>
      <c r="AY38" s="694"/>
      <c r="AZ38" s="658">
        <v>40799</v>
      </c>
      <c r="BA38" s="659"/>
      <c r="BB38" s="659"/>
      <c r="BC38" s="659"/>
      <c r="BD38" s="668"/>
      <c r="BE38" s="668"/>
      <c r="BF38" s="695"/>
      <c r="BG38" s="655" t="s">
        <v>338</v>
      </c>
      <c r="BH38" s="656"/>
      <c r="BI38" s="656"/>
      <c r="BJ38" s="656"/>
      <c r="BK38" s="656"/>
      <c r="BL38" s="656"/>
      <c r="BM38" s="656"/>
      <c r="BN38" s="656"/>
      <c r="BO38" s="656"/>
      <c r="BP38" s="656"/>
      <c r="BQ38" s="656"/>
      <c r="BR38" s="656"/>
      <c r="BS38" s="656"/>
      <c r="BT38" s="656"/>
      <c r="BU38" s="657"/>
      <c r="BV38" s="658">
        <v>6591</v>
      </c>
      <c r="BW38" s="659"/>
      <c r="BX38" s="659"/>
      <c r="BY38" s="659"/>
      <c r="BZ38" s="659"/>
      <c r="CA38" s="659"/>
      <c r="CB38" s="696"/>
      <c r="CD38" s="655" t="s">
        <v>339</v>
      </c>
      <c r="CE38" s="656"/>
      <c r="CF38" s="656"/>
      <c r="CG38" s="656"/>
      <c r="CH38" s="656"/>
      <c r="CI38" s="656"/>
      <c r="CJ38" s="656"/>
      <c r="CK38" s="656"/>
      <c r="CL38" s="656"/>
      <c r="CM38" s="656"/>
      <c r="CN38" s="656"/>
      <c r="CO38" s="656"/>
      <c r="CP38" s="656"/>
      <c r="CQ38" s="657"/>
      <c r="CR38" s="658">
        <v>1748059</v>
      </c>
      <c r="CS38" s="659"/>
      <c r="CT38" s="659"/>
      <c r="CU38" s="659"/>
      <c r="CV38" s="659"/>
      <c r="CW38" s="659"/>
      <c r="CX38" s="659"/>
      <c r="CY38" s="660"/>
      <c r="CZ38" s="661">
        <v>5.7</v>
      </c>
      <c r="DA38" s="670"/>
      <c r="DB38" s="670"/>
      <c r="DC38" s="671"/>
      <c r="DD38" s="664">
        <v>1446840</v>
      </c>
      <c r="DE38" s="659"/>
      <c r="DF38" s="659"/>
      <c r="DG38" s="659"/>
      <c r="DH38" s="659"/>
      <c r="DI38" s="659"/>
      <c r="DJ38" s="659"/>
      <c r="DK38" s="660"/>
      <c r="DL38" s="664">
        <v>1415380</v>
      </c>
      <c r="DM38" s="659"/>
      <c r="DN38" s="659"/>
      <c r="DO38" s="659"/>
      <c r="DP38" s="659"/>
      <c r="DQ38" s="659"/>
      <c r="DR38" s="659"/>
      <c r="DS38" s="659"/>
      <c r="DT38" s="659"/>
      <c r="DU38" s="659"/>
      <c r="DV38" s="660"/>
      <c r="DW38" s="661">
        <v>10.5</v>
      </c>
      <c r="DX38" s="670"/>
      <c r="DY38" s="670"/>
      <c r="DZ38" s="670"/>
      <c r="EA38" s="670"/>
      <c r="EB38" s="670"/>
      <c r="EC38" s="697"/>
    </row>
    <row r="39" spans="2:133" ht="11.25" customHeight="1" x14ac:dyDescent="0.15">
      <c r="B39" s="655" t="s">
        <v>340</v>
      </c>
      <c r="C39" s="656"/>
      <c r="D39" s="656"/>
      <c r="E39" s="656"/>
      <c r="F39" s="656"/>
      <c r="G39" s="656"/>
      <c r="H39" s="656"/>
      <c r="I39" s="656"/>
      <c r="J39" s="656"/>
      <c r="K39" s="656"/>
      <c r="L39" s="656"/>
      <c r="M39" s="656"/>
      <c r="N39" s="656"/>
      <c r="O39" s="656"/>
      <c r="P39" s="656"/>
      <c r="Q39" s="657"/>
      <c r="R39" s="658">
        <v>1698860</v>
      </c>
      <c r="S39" s="659"/>
      <c r="T39" s="659"/>
      <c r="U39" s="659"/>
      <c r="V39" s="659"/>
      <c r="W39" s="659"/>
      <c r="X39" s="659"/>
      <c r="Y39" s="660"/>
      <c r="Z39" s="684">
        <v>5.4</v>
      </c>
      <c r="AA39" s="684"/>
      <c r="AB39" s="684"/>
      <c r="AC39" s="684"/>
      <c r="AD39" s="685">
        <v>11</v>
      </c>
      <c r="AE39" s="685"/>
      <c r="AF39" s="685"/>
      <c r="AG39" s="685"/>
      <c r="AH39" s="685"/>
      <c r="AI39" s="685"/>
      <c r="AJ39" s="685"/>
      <c r="AK39" s="685"/>
      <c r="AL39" s="661">
        <v>0</v>
      </c>
      <c r="AM39" s="662"/>
      <c r="AN39" s="662"/>
      <c r="AO39" s="686"/>
      <c r="AQ39" s="692" t="s">
        <v>341</v>
      </c>
      <c r="AR39" s="693"/>
      <c r="AS39" s="693"/>
      <c r="AT39" s="693"/>
      <c r="AU39" s="693"/>
      <c r="AV39" s="693"/>
      <c r="AW39" s="693"/>
      <c r="AX39" s="693"/>
      <c r="AY39" s="694"/>
      <c r="AZ39" s="658" t="s">
        <v>129</v>
      </c>
      <c r="BA39" s="659"/>
      <c r="BB39" s="659"/>
      <c r="BC39" s="659"/>
      <c r="BD39" s="668"/>
      <c r="BE39" s="668"/>
      <c r="BF39" s="695"/>
      <c r="BG39" s="655" t="s">
        <v>342</v>
      </c>
      <c r="BH39" s="656"/>
      <c r="BI39" s="656"/>
      <c r="BJ39" s="656"/>
      <c r="BK39" s="656"/>
      <c r="BL39" s="656"/>
      <c r="BM39" s="656"/>
      <c r="BN39" s="656"/>
      <c r="BO39" s="656"/>
      <c r="BP39" s="656"/>
      <c r="BQ39" s="656"/>
      <c r="BR39" s="656"/>
      <c r="BS39" s="656"/>
      <c r="BT39" s="656"/>
      <c r="BU39" s="657"/>
      <c r="BV39" s="658">
        <v>10481</v>
      </c>
      <c r="BW39" s="659"/>
      <c r="BX39" s="659"/>
      <c r="BY39" s="659"/>
      <c r="BZ39" s="659"/>
      <c r="CA39" s="659"/>
      <c r="CB39" s="696"/>
      <c r="CD39" s="655" t="s">
        <v>343</v>
      </c>
      <c r="CE39" s="656"/>
      <c r="CF39" s="656"/>
      <c r="CG39" s="656"/>
      <c r="CH39" s="656"/>
      <c r="CI39" s="656"/>
      <c r="CJ39" s="656"/>
      <c r="CK39" s="656"/>
      <c r="CL39" s="656"/>
      <c r="CM39" s="656"/>
      <c r="CN39" s="656"/>
      <c r="CO39" s="656"/>
      <c r="CP39" s="656"/>
      <c r="CQ39" s="657"/>
      <c r="CR39" s="658">
        <v>2778179</v>
      </c>
      <c r="CS39" s="668"/>
      <c r="CT39" s="668"/>
      <c r="CU39" s="668"/>
      <c r="CV39" s="668"/>
      <c r="CW39" s="668"/>
      <c r="CX39" s="668"/>
      <c r="CY39" s="669"/>
      <c r="CZ39" s="661">
        <v>9.1</v>
      </c>
      <c r="DA39" s="670"/>
      <c r="DB39" s="670"/>
      <c r="DC39" s="671"/>
      <c r="DD39" s="664">
        <v>1254020</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97"/>
    </row>
    <row r="40" spans="2:133" ht="11.25" customHeight="1" x14ac:dyDescent="0.15">
      <c r="B40" s="655" t="s">
        <v>344</v>
      </c>
      <c r="C40" s="656"/>
      <c r="D40" s="656"/>
      <c r="E40" s="656"/>
      <c r="F40" s="656"/>
      <c r="G40" s="656"/>
      <c r="H40" s="656"/>
      <c r="I40" s="656"/>
      <c r="J40" s="656"/>
      <c r="K40" s="656"/>
      <c r="L40" s="656"/>
      <c r="M40" s="656"/>
      <c r="N40" s="656"/>
      <c r="O40" s="656"/>
      <c r="P40" s="656"/>
      <c r="Q40" s="657"/>
      <c r="R40" s="658">
        <v>3894700</v>
      </c>
      <c r="S40" s="659"/>
      <c r="T40" s="659"/>
      <c r="U40" s="659"/>
      <c r="V40" s="659"/>
      <c r="W40" s="659"/>
      <c r="X40" s="659"/>
      <c r="Y40" s="660"/>
      <c r="Z40" s="684">
        <v>12.3</v>
      </c>
      <c r="AA40" s="684"/>
      <c r="AB40" s="684"/>
      <c r="AC40" s="684"/>
      <c r="AD40" s="685" t="s">
        <v>129</v>
      </c>
      <c r="AE40" s="685"/>
      <c r="AF40" s="685"/>
      <c r="AG40" s="685"/>
      <c r="AH40" s="685"/>
      <c r="AI40" s="685"/>
      <c r="AJ40" s="685"/>
      <c r="AK40" s="685"/>
      <c r="AL40" s="661" t="s">
        <v>129</v>
      </c>
      <c r="AM40" s="662"/>
      <c r="AN40" s="662"/>
      <c r="AO40" s="686"/>
      <c r="AQ40" s="692" t="s">
        <v>345</v>
      </c>
      <c r="AR40" s="693"/>
      <c r="AS40" s="693"/>
      <c r="AT40" s="693"/>
      <c r="AU40" s="693"/>
      <c r="AV40" s="693"/>
      <c r="AW40" s="693"/>
      <c r="AX40" s="693"/>
      <c r="AY40" s="694"/>
      <c r="AZ40" s="658" t="s">
        <v>129</v>
      </c>
      <c r="BA40" s="659"/>
      <c r="BB40" s="659"/>
      <c r="BC40" s="659"/>
      <c r="BD40" s="668"/>
      <c r="BE40" s="668"/>
      <c r="BF40" s="695"/>
      <c r="BG40" s="698" t="s">
        <v>346</v>
      </c>
      <c r="BH40" s="699"/>
      <c r="BI40" s="699"/>
      <c r="BJ40" s="699"/>
      <c r="BK40" s="699"/>
      <c r="BL40" s="359"/>
      <c r="BM40" s="656" t="s">
        <v>347</v>
      </c>
      <c r="BN40" s="656"/>
      <c r="BO40" s="656"/>
      <c r="BP40" s="656"/>
      <c r="BQ40" s="656"/>
      <c r="BR40" s="656"/>
      <c r="BS40" s="656"/>
      <c r="BT40" s="656"/>
      <c r="BU40" s="657"/>
      <c r="BV40" s="658">
        <v>99</v>
      </c>
      <c r="BW40" s="659"/>
      <c r="BX40" s="659"/>
      <c r="BY40" s="659"/>
      <c r="BZ40" s="659"/>
      <c r="CA40" s="659"/>
      <c r="CB40" s="696"/>
      <c r="CD40" s="655" t="s">
        <v>348</v>
      </c>
      <c r="CE40" s="656"/>
      <c r="CF40" s="656"/>
      <c r="CG40" s="656"/>
      <c r="CH40" s="656"/>
      <c r="CI40" s="656"/>
      <c r="CJ40" s="656"/>
      <c r="CK40" s="656"/>
      <c r="CL40" s="656"/>
      <c r="CM40" s="656"/>
      <c r="CN40" s="656"/>
      <c r="CO40" s="656"/>
      <c r="CP40" s="656"/>
      <c r="CQ40" s="657"/>
      <c r="CR40" s="658">
        <v>1151267</v>
      </c>
      <c r="CS40" s="659"/>
      <c r="CT40" s="659"/>
      <c r="CU40" s="659"/>
      <c r="CV40" s="659"/>
      <c r="CW40" s="659"/>
      <c r="CX40" s="659"/>
      <c r="CY40" s="660"/>
      <c r="CZ40" s="661">
        <v>3.8</v>
      </c>
      <c r="DA40" s="670"/>
      <c r="DB40" s="670"/>
      <c r="DC40" s="671"/>
      <c r="DD40" s="664">
        <v>16912</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97"/>
    </row>
    <row r="41" spans="2:133" ht="11.25" customHeight="1" x14ac:dyDescent="0.15">
      <c r="B41" s="655" t="s">
        <v>349</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2" t="s">
        <v>350</v>
      </c>
      <c r="AR41" s="693"/>
      <c r="AS41" s="693"/>
      <c r="AT41" s="693"/>
      <c r="AU41" s="693"/>
      <c r="AV41" s="693"/>
      <c r="AW41" s="693"/>
      <c r="AX41" s="693"/>
      <c r="AY41" s="694"/>
      <c r="AZ41" s="658">
        <v>331639</v>
      </c>
      <c r="BA41" s="659"/>
      <c r="BB41" s="659"/>
      <c r="BC41" s="659"/>
      <c r="BD41" s="668"/>
      <c r="BE41" s="668"/>
      <c r="BF41" s="695"/>
      <c r="BG41" s="698"/>
      <c r="BH41" s="699"/>
      <c r="BI41" s="699"/>
      <c r="BJ41" s="699"/>
      <c r="BK41" s="699"/>
      <c r="BL41" s="359"/>
      <c r="BM41" s="656" t="s">
        <v>351</v>
      </c>
      <c r="BN41" s="656"/>
      <c r="BO41" s="656"/>
      <c r="BP41" s="656"/>
      <c r="BQ41" s="656"/>
      <c r="BR41" s="656"/>
      <c r="BS41" s="656"/>
      <c r="BT41" s="656"/>
      <c r="BU41" s="657"/>
      <c r="BV41" s="658" t="s">
        <v>129</v>
      </c>
      <c r="BW41" s="659"/>
      <c r="BX41" s="659"/>
      <c r="BY41" s="659"/>
      <c r="BZ41" s="659"/>
      <c r="CA41" s="659"/>
      <c r="CB41" s="696"/>
      <c r="CD41" s="655" t="s">
        <v>352</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353</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89" t="s">
        <v>354</v>
      </c>
      <c r="AR42" s="690"/>
      <c r="AS42" s="690"/>
      <c r="AT42" s="690"/>
      <c r="AU42" s="690"/>
      <c r="AV42" s="690"/>
      <c r="AW42" s="690"/>
      <c r="AX42" s="690"/>
      <c r="AY42" s="691"/>
      <c r="AZ42" s="638">
        <v>1416420</v>
      </c>
      <c r="BA42" s="672"/>
      <c r="BB42" s="672"/>
      <c r="BC42" s="672"/>
      <c r="BD42" s="639"/>
      <c r="BE42" s="639"/>
      <c r="BF42" s="687"/>
      <c r="BG42" s="700"/>
      <c r="BH42" s="701"/>
      <c r="BI42" s="701"/>
      <c r="BJ42" s="701"/>
      <c r="BK42" s="701"/>
      <c r="BL42" s="357"/>
      <c r="BM42" s="636" t="s">
        <v>355</v>
      </c>
      <c r="BN42" s="636"/>
      <c r="BO42" s="636"/>
      <c r="BP42" s="636"/>
      <c r="BQ42" s="636"/>
      <c r="BR42" s="636"/>
      <c r="BS42" s="636"/>
      <c r="BT42" s="636"/>
      <c r="BU42" s="637"/>
      <c r="BV42" s="638">
        <v>329</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5882118</v>
      </c>
      <c r="CS42" s="668"/>
      <c r="CT42" s="668"/>
      <c r="CU42" s="668"/>
      <c r="CV42" s="668"/>
      <c r="CW42" s="668"/>
      <c r="CX42" s="668"/>
      <c r="CY42" s="669"/>
      <c r="CZ42" s="661">
        <v>19.3</v>
      </c>
      <c r="DA42" s="670"/>
      <c r="DB42" s="670"/>
      <c r="DC42" s="671"/>
      <c r="DD42" s="664">
        <v>810025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357</v>
      </c>
      <c r="C43" s="656"/>
      <c r="D43" s="656"/>
      <c r="E43" s="656"/>
      <c r="F43" s="656"/>
      <c r="G43" s="656"/>
      <c r="H43" s="656"/>
      <c r="I43" s="656"/>
      <c r="J43" s="656"/>
      <c r="K43" s="656"/>
      <c r="L43" s="656"/>
      <c r="M43" s="656"/>
      <c r="N43" s="656"/>
      <c r="O43" s="656"/>
      <c r="P43" s="656"/>
      <c r="Q43" s="657"/>
      <c r="R43" s="658">
        <v>814000</v>
      </c>
      <c r="S43" s="659"/>
      <c r="T43" s="659"/>
      <c r="U43" s="659"/>
      <c r="V43" s="659"/>
      <c r="W43" s="659"/>
      <c r="X43" s="659"/>
      <c r="Y43" s="660"/>
      <c r="Z43" s="684">
        <v>2.6</v>
      </c>
      <c r="AA43" s="684"/>
      <c r="AB43" s="684"/>
      <c r="AC43" s="684"/>
      <c r="AD43" s="685" t="s">
        <v>129</v>
      </c>
      <c r="AE43" s="685"/>
      <c r="AF43" s="685"/>
      <c r="AG43" s="685"/>
      <c r="AH43" s="685"/>
      <c r="AI43" s="685"/>
      <c r="AJ43" s="685"/>
      <c r="AK43" s="685"/>
      <c r="AL43" s="661" t="s">
        <v>129</v>
      </c>
      <c r="AM43" s="662"/>
      <c r="AN43" s="662"/>
      <c r="AO43" s="686"/>
      <c r="CD43" s="655" t="s">
        <v>358</v>
      </c>
      <c r="CE43" s="656"/>
      <c r="CF43" s="656"/>
      <c r="CG43" s="656"/>
      <c r="CH43" s="656"/>
      <c r="CI43" s="656"/>
      <c r="CJ43" s="656"/>
      <c r="CK43" s="656"/>
      <c r="CL43" s="656"/>
      <c r="CM43" s="656"/>
      <c r="CN43" s="656"/>
      <c r="CO43" s="656"/>
      <c r="CP43" s="656"/>
      <c r="CQ43" s="657"/>
      <c r="CR43" s="658">
        <v>181100</v>
      </c>
      <c r="CS43" s="668"/>
      <c r="CT43" s="668"/>
      <c r="CU43" s="668"/>
      <c r="CV43" s="668"/>
      <c r="CW43" s="668"/>
      <c r="CX43" s="668"/>
      <c r="CY43" s="669"/>
      <c r="CZ43" s="661">
        <v>0.6</v>
      </c>
      <c r="DA43" s="670"/>
      <c r="DB43" s="670"/>
      <c r="DC43" s="671"/>
      <c r="DD43" s="664">
        <v>181100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359</v>
      </c>
      <c r="C44" s="636"/>
      <c r="D44" s="636"/>
      <c r="E44" s="636"/>
      <c r="F44" s="636"/>
      <c r="G44" s="636"/>
      <c r="H44" s="636"/>
      <c r="I44" s="636"/>
      <c r="J44" s="636"/>
      <c r="K44" s="636"/>
      <c r="L44" s="636"/>
      <c r="M44" s="636"/>
      <c r="N44" s="636"/>
      <c r="O44" s="636"/>
      <c r="P44" s="636"/>
      <c r="Q44" s="637"/>
      <c r="R44" s="638">
        <v>31550495</v>
      </c>
      <c r="S44" s="672"/>
      <c r="T44" s="672"/>
      <c r="U44" s="672"/>
      <c r="V44" s="672"/>
      <c r="W44" s="672"/>
      <c r="X44" s="672"/>
      <c r="Y44" s="673"/>
      <c r="Z44" s="674">
        <v>100</v>
      </c>
      <c r="AA44" s="674"/>
      <c r="AB44" s="674"/>
      <c r="AC44" s="674"/>
      <c r="AD44" s="675">
        <v>12714184</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5798215</v>
      </c>
      <c r="CS44" s="659"/>
      <c r="CT44" s="659"/>
      <c r="CU44" s="659"/>
      <c r="CV44" s="659"/>
      <c r="CW44" s="659"/>
      <c r="CX44" s="659"/>
      <c r="CY44" s="660"/>
      <c r="CZ44" s="661">
        <v>19.100000000000001</v>
      </c>
      <c r="DA44" s="662"/>
      <c r="DB44" s="662"/>
      <c r="DC44" s="663"/>
      <c r="DD44" s="664">
        <v>807425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361</v>
      </c>
      <c r="CG45" s="656"/>
      <c r="CH45" s="656"/>
      <c r="CI45" s="656"/>
      <c r="CJ45" s="656"/>
      <c r="CK45" s="656"/>
      <c r="CL45" s="656"/>
      <c r="CM45" s="656"/>
      <c r="CN45" s="656"/>
      <c r="CO45" s="656"/>
      <c r="CP45" s="656"/>
      <c r="CQ45" s="657"/>
      <c r="CR45" s="658">
        <v>2802456</v>
      </c>
      <c r="CS45" s="668"/>
      <c r="CT45" s="668"/>
      <c r="CU45" s="668"/>
      <c r="CV45" s="668"/>
      <c r="CW45" s="668"/>
      <c r="CX45" s="668"/>
      <c r="CY45" s="669"/>
      <c r="CZ45" s="661">
        <v>9.1999999999999993</v>
      </c>
      <c r="DA45" s="670"/>
      <c r="DB45" s="670"/>
      <c r="DC45" s="671"/>
      <c r="DD45" s="664">
        <v>98258</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362</v>
      </c>
      <c r="CD46" s="680"/>
      <c r="CE46" s="681"/>
      <c r="CF46" s="655" t="s">
        <v>363</v>
      </c>
      <c r="CG46" s="656"/>
      <c r="CH46" s="656"/>
      <c r="CI46" s="656"/>
      <c r="CJ46" s="656"/>
      <c r="CK46" s="656"/>
      <c r="CL46" s="656"/>
      <c r="CM46" s="656"/>
      <c r="CN46" s="656"/>
      <c r="CO46" s="656"/>
      <c r="CP46" s="656"/>
      <c r="CQ46" s="657"/>
      <c r="CR46" s="658">
        <v>2947541</v>
      </c>
      <c r="CS46" s="659"/>
      <c r="CT46" s="659"/>
      <c r="CU46" s="659"/>
      <c r="CV46" s="659"/>
      <c r="CW46" s="659"/>
      <c r="CX46" s="659"/>
      <c r="CY46" s="660"/>
      <c r="CZ46" s="661">
        <v>9.6999999999999993</v>
      </c>
      <c r="DA46" s="662"/>
      <c r="DB46" s="662"/>
      <c r="DC46" s="663"/>
      <c r="DD46" s="664">
        <v>700249</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83903</v>
      </c>
      <c r="CS47" s="668"/>
      <c r="CT47" s="668"/>
      <c r="CU47" s="668"/>
      <c r="CV47" s="668"/>
      <c r="CW47" s="668"/>
      <c r="CX47" s="668"/>
      <c r="CY47" s="669"/>
      <c r="CZ47" s="661">
        <v>0.3</v>
      </c>
      <c r="DA47" s="670"/>
      <c r="DB47" s="670"/>
      <c r="DC47" s="671"/>
      <c r="DD47" s="664">
        <v>2600</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368</v>
      </c>
      <c r="CE49" s="636"/>
      <c r="CF49" s="636"/>
      <c r="CG49" s="636"/>
      <c r="CH49" s="636"/>
      <c r="CI49" s="636"/>
      <c r="CJ49" s="636"/>
      <c r="CK49" s="636"/>
      <c r="CL49" s="636"/>
      <c r="CM49" s="636"/>
      <c r="CN49" s="636"/>
      <c r="CO49" s="636"/>
      <c r="CP49" s="636"/>
      <c r="CQ49" s="637"/>
      <c r="CR49" s="638">
        <v>30436196</v>
      </c>
      <c r="CS49" s="639"/>
      <c r="CT49" s="639"/>
      <c r="CU49" s="639"/>
      <c r="CV49" s="639"/>
      <c r="CW49" s="639"/>
      <c r="CX49" s="639"/>
      <c r="CY49" s="640"/>
      <c r="CZ49" s="641">
        <v>100</v>
      </c>
      <c r="DA49" s="642"/>
      <c r="DB49" s="642"/>
      <c r="DC49" s="643"/>
      <c r="DD49" s="644">
        <v>15150156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c3TwvsTrUBrIUUW59G1LwhNYqhYYWQo48mFzWSatGHgvVO17i5skqUxYhHM8kyeEIhz0k0l7I2xUNbgHZX4mOA==" saltValue="nE5QhyqFB6RyBHh7N9bP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55" zoomScaleNormal="55" zoomScaleSheetLayoutView="70" workbookViewId="0">
      <selection activeCell="B74" sqref="B74:P7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30" t="s">
        <v>369</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31" t="s">
        <v>370</v>
      </c>
      <c r="DK2" s="1132"/>
      <c r="DL2" s="1132"/>
      <c r="DM2" s="1132"/>
      <c r="DN2" s="1132"/>
      <c r="DO2" s="1133"/>
      <c r="DP2" s="219"/>
      <c r="DQ2" s="1131" t="s">
        <v>371</v>
      </c>
      <c r="DR2" s="1132"/>
      <c r="DS2" s="1132"/>
      <c r="DT2" s="1132"/>
      <c r="DU2" s="1132"/>
      <c r="DV2" s="1132"/>
      <c r="DW2" s="1132"/>
      <c r="DX2" s="1132"/>
      <c r="DY2" s="1132"/>
      <c r="DZ2" s="11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3" t="s">
        <v>372</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23"/>
      <c r="BA4" s="223"/>
      <c r="BB4" s="223"/>
      <c r="BC4" s="223"/>
      <c r="BD4" s="223"/>
      <c r="BE4" s="224"/>
      <c r="BF4" s="224"/>
      <c r="BG4" s="224"/>
      <c r="BH4" s="224"/>
      <c r="BI4" s="224"/>
      <c r="BJ4" s="224"/>
      <c r="BK4" s="224"/>
      <c r="BL4" s="224"/>
      <c r="BM4" s="224"/>
      <c r="BN4" s="224"/>
      <c r="BO4" s="224"/>
      <c r="BP4" s="224"/>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9" t="s">
        <v>374</v>
      </c>
      <c r="B5" s="1030"/>
      <c r="C5" s="1030"/>
      <c r="D5" s="1030"/>
      <c r="E5" s="1030"/>
      <c r="F5" s="1030"/>
      <c r="G5" s="1030"/>
      <c r="H5" s="1030"/>
      <c r="I5" s="1030"/>
      <c r="J5" s="1030"/>
      <c r="K5" s="1030"/>
      <c r="L5" s="1030"/>
      <c r="M5" s="1030"/>
      <c r="N5" s="1030"/>
      <c r="O5" s="1030"/>
      <c r="P5" s="1031"/>
      <c r="Q5" s="1035" t="s">
        <v>375</v>
      </c>
      <c r="R5" s="1036"/>
      <c r="S5" s="1036"/>
      <c r="T5" s="1036"/>
      <c r="U5" s="1037"/>
      <c r="V5" s="1035" t="s">
        <v>376</v>
      </c>
      <c r="W5" s="1036"/>
      <c r="X5" s="1036"/>
      <c r="Y5" s="1036"/>
      <c r="Z5" s="1037"/>
      <c r="AA5" s="1035" t="s">
        <v>377</v>
      </c>
      <c r="AB5" s="1036"/>
      <c r="AC5" s="1036"/>
      <c r="AD5" s="1036"/>
      <c r="AE5" s="1036"/>
      <c r="AF5" s="1134" t="s">
        <v>378</v>
      </c>
      <c r="AG5" s="1036"/>
      <c r="AH5" s="1036"/>
      <c r="AI5" s="1036"/>
      <c r="AJ5" s="1049"/>
      <c r="AK5" s="1036" t="s">
        <v>379</v>
      </c>
      <c r="AL5" s="1036"/>
      <c r="AM5" s="1036"/>
      <c r="AN5" s="1036"/>
      <c r="AO5" s="1037"/>
      <c r="AP5" s="1035" t="s">
        <v>380</v>
      </c>
      <c r="AQ5" s="1036"/>
      <c r="AR5" s="1036"/>
      <c r="AS5" s="1036"/>
      <c r="AT5" s="1037"/>
      <c r="AU5" s="1035" t="s">
        <v>381</v>
      </c>
      <c r="AV5" s="1036"/>
      <c r="AW5" s="1036"/>
      <c r="AX5" s="1036"/>
      <c r="AY5" s="1049"/>
      <c r="AZ5" s="223"/>
      <c r="BA5" s="223"/>
      <c r="BB5" s="223"/>
      <c r="BC5" s="223"/>
      <c r="BD5" s="223"/>
      <c r="BE5" s="224"/>
      <c r="BF5" s="224"/>
      <c r="BG5" s="224"/>
      <c r="BH5" s="224"/>
      <c r="BI5" s="224"/>
      <c r="BJ5" s="224"/>
      <c r="BK5" s="224"/>
      <c r="BL5" s="224"/>
      <c r="BM5" s="224"/>
      <c r="BN5" s="224"/>
      <c r="BO5" s="224"/>
      <c r="BP5" s="224"/>
      <c r="BQ5" s="1029" t="s">
        <v>382</v>
      </c>
      <c r="BR5" s="1030"/>
      <c r="BS5" s="1030"/>
      <c r="BT5" s="1030"/>
      <c r="BU5" s="1030"/>
      <c r="BV5" s="1030"/>
      <c r="BW5" s="1030"/>
      <c r="BX5" s="1030"/>
      <c r="BY5" s="1030"/>
      <c r="BZ5" s="1030"/>
      <c r="CA5" s="1030"/>
      <c r="CB5" s="1030"/>
      <c r="CC5" s="1030"/>
      <c r="CD5" s="1030"/>
      <c r="CE5" s="1030"/>
      <c r="CF5" s="1030"/>
      <c r="CG5" s="1031"/>
      <c r="CH5" s="1035" t="s">
        <v>383</v>
      </c>
      <c r="CI5" s="1036"/>
      <c r="CJ5" s="1036"/>
      <c r="CK5" s="1036"/>
      <c r="CL5" s="1037"/>
      <c r="CM5" s="1035" t="s">
        <v>384</v>
      </c>
      <c r="CN5" s="1036"/>
      <c r="CO5" s="1036"/>
      <c r="CP5" s="1036"/>
      <c r="CQ5" s="1037"/>
      <c r="CR5" s="1035" t="s">
        <v>385</v>
      </c>
      <c r="CS5" s="1036"/>
      <c r="CT5" s="1036"/>
      <c r="CU5" s="1036"/>
      <c r="CV5" s="1037"/>
      <c r="CW5" s="1035" t="s">
        <v>386</v>
      </c>
      <c r="CX5" s="1036"/>
      <c r="CY5" s="1036"/>
      <c r="CZ5" s="1036"/>
      <c r="DA5" s="1037"/>
      <c r="DB5" s="1035" t="s">
        <v>387</v>
      </c>
      <c r="DC5" s="1036"/>
      <c r="DD5" s="1036"/>
      <c r="DE5" s="1036"/>
      <c r="DF5" s="1037"/>
      <c r="DG5" s="1121" t="s">
        <v>388</v>
      </c>
      <c r="DH5" s="1122"/>
      <c r="DI5" s="1122"/>
      <c r="DJ5" s="1122"/>
      <c r="DK5" s="1123"/>
      <c r="DL5" s="1121" t="s">
        <v>389</v>
      </c>
      <c r="DM5" s="1122"/>
      <c r="DN5" s="1122"/>
      <c r="DO5" s="1122"/>
      <c r="DP5" s="1123"/>
      <c r="DQ5" s="1035" t="s">
        <v>390</v>
      </c>
      <c r="DR5" s="1036"/>
      <c r="DS5" s="1036"/>
      <c r="DT5" s="1036"/>
      <c r="DU5" s="1037"/>
      <c r="DV5" s="1035" t="s">
        <v>381</v>
      </c>
      <c r="DW5" s="1036"/>
      <c r="DX5" s="1036"/>
      <c r="DY5" s="1036"/>
      <c r="DZ5" s="1049"/>
      <c r="EA5" s="225"/>
    </row>
    <row r="6" spans="1:131" s="226"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35"/>
      <c r="AG6" s="1039"/>
      <c r="AH6" s="1039"/>
      <c r="AI6" s="1039"/>
      <c r="AJ6" s="1050"/>
      <c r="AK6" s="1039"/>
      <c r="AL6" s="1039"/>
      <c r="AM6" s="1039"/>
      <c r="AN6" s="1039"/>
      <c r="AO6" s="1040"/>
      <c r="AP6" s="1038"/>
      <c r="AQ6" s="1039"/>
      <c r="AR6" s="1039"/>
      <c r="AS6" s="1039"/>
      <c r="AT6" s="1040"/>
      <c r="AU6" s="1038"/>
      <c r="AV6" s="1039"/>
      <c r="AW6" s="1039"/>
      <c r="AX6" s="1039"/>
      <c r="AY6" s="1050"/>
      <c r="AZ6" s="223"/>
      <c r="BA6" s="223"/>
      <c r="BB6" s="223"/>
      <c r="BC6" s="223"/>
      <c r="BD6" s="223"/>
      <c r="BE6" s="224"/>
      <c r="BF6" s="224"/>
      <c r="BG6" s="224"/>
      <c r="BH6" s="224"/>
      <c r="BI6" s="224"/>
      <c r="BJ6" s="224"/>
      <c r="BK6" s="224"/>
      <c r="BL6" s="224"/>
      <c r="BM6" s="224"/>
      <c r="BN6" s="224"/>
      <c r="BO6" s="224"/>
      <c r="BP6" s="224"/>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4"/>
      <c r="DH6" s="1125"/>
      <c r="DI6" s="1125"/>
      <c r="DJ6" s="1125"/>
      <c r="DK6" s="1126"/>
      <c r="DL6" s="1124"/>
      <c r="DM6" s="1125"/>
      <c r="DN6" s="1125"/>
      <c r="DO6" s="1125"/>
      <c r="DP6" s="1126"/>
      <c r="DQ6" s="1038"/>
      <c r="DR6" s="1039"/>
      <c r="DS6" s="1039"/>
      <c r="DT6" s="1039"/>
      <c r="DU6" s="1040"/>
      <c r="DV6" s="1038"/>
      <c r="DW6" s="1039"/>
      <c r="DX6" s="1039"/>
      <c r="DY6" s="1039"/>
      <c r="DZ6" s="1050"/>
      <c r="EA6" s="225"/>
    </row>
    <row r="7" spans="1:131" s="226" customFormat="1" ht="26.25" customHeight="1" thickTop="1" x14ac:dyDescent="0.15">
      <c r="A7" s="227">
        <v>1</v>
      </c>
      <c r="B7" s="1081" t="s">
        <v>391</v>
      </c>
      <c r="C7" s="1082"/>
      <c r="D7" s="1082"/>
      <c r="E7" s="1082"/>
      <c r="F7" s="1082"/>
      <c r="G7" s="1082"/>
      <c r="H7" s="1082"/>
      <c r="I7" s="1082"/>
      <c r="J7" s="1082"/>
      <c r="K7" s="1082"/>
      <c r="L7" s="1082"/>
      <c r="M7" s="1082"/>
      <c r="N7" s="1082"/>
      <c r="O7" s="1082"/>
      <c r="P7" s="1083"/>
      <c r="Q7" s="1137">
        <v>31579</v>
      </c>
      <c r="R7" s="1138"/>
      <c r="S7" s="1138"/>
      <c r="T7" s="1138"/>
      <c r="U7" s="1138"/>
      <c r="V7" s="1138">
        <v>30465</v>
      </c>
      <c r="W7" s="1138"/>
      <c r="X7" s="1138"/>
      <c r="Y7" s="1138"/>
      <c r="Z7" s="1138"/>
      <c r="AA7" s="1138">
        <v>1114</v>
      </c>
      <c r="AB7" s="1138"/>
      <c r="AC7" s="1138"/>
      <c r="AD7" s="1138"/>
      <c r="AE7" s="1139"/>
      <c r="AF7" s="1140">
        <v>1019</v>
      </c>
      <c r="AG7" s="1141"/>
      <c r="AH7" s="1141"/>
      <c r="AI7" s="1141"/>
      <c r="AJ7" s="1142"/>
      <c r="AK7" s="1143">
        <v>1158</v>
      </c>
      <c r="AL7" s="1144"/>
      <c r="AM7" s="1144"/>
      <c r="AN7" s="1144"/>
      <c r="AO7" s="1144"/>
      <c r="AP7" s="1144">
        <v>20834</v>
      </c>
      <c r="AQ7" s="1144"/>
      <c r="AR7" s="1144"/>
      <c r="AS7" s="1144"/>
      <c r="AT7" s="1144"/>
      <c r="AU7" s="1145"/>
      <c r="AV7" s="1145"/>
      <c r="AW7" s="1145"/>
      <c r="AX7" s="1145"/>
      <c r="AY7" s="1146"/>
      <c r="AZ7" s="223"/>
      <c r="BA7" s="223"/>
      <c r="BB7" s="223"/>
      <c r="BC7" s="223"/>
      <c r="BD7" s="223"/>
      <c r="BE7" s="224"/>
      <c r="BF7" s="224"/>
      <c r="BG7" s="224"/>
      <c r="BH7" s="224"/>
      <c r="BI7" s="224"/>
      <c r="BJ7" s="224"/>
      <c r="BK7" s="224"/>
      <c r="BL7" s="224"/>
      <c r="BM7" s="224"/>
      <c r="BN7" s="224"/>
      <c r="BO7" s="224"/>
      <c r="BP7" s="224"/>
      <c r="BQ7" s="227">
        <v>1</v>
      </c>
      <c r="BR7" s="228"/>
      <c r="BS7" s="1118" t="s">
        <v>592</v>
      </c>
      <c r="BT7" s="1119"/>
      <c r="BU7" s="1119"/>
      <c r="BV7" s="1119"/>
      <c r="BW7" s="1119"/>
      <c r="BX7" s="1119"/>
      <c r="BY7" s="1119"/>
      <c r="BZ7" s="1119"/>
      <c r="CA7" s="1119"/>
      <c r="CB7" s="1119"/>
      <c r="CC7" s="1119"/>
      <c r="CD7" s="1119"/>
      <c r="CE7" s="1119"/>
      <c r="CF7" s="1119"/>
      <c r="CG7" s="1120"/>
      <c r="CH7" s="1127">
        <v>6</v>
      </c>
      <c r="CI7" s="1128"/>
      <c r="CJ7" s="1128"/>
      <c r="CK7" s="1128"/>
      <c r="CL7" s="1129"/>
      <c r="CM7" s="1127">
        <v>113</v>
      </c>
      <c r="CN7" s="1128"/>
      <c r="CO7" s="1128"/>
      <c r="CP7" s="1128"/>
      <c r="CQ7" s="1129"/>
      <c r="CR7" s="1127">
        <v>30</v>
      </c>
      <c r="CS7" s="1128"/>
      <c r="CT7" s="1128"/>
      <c r="CU7" s="1128"/>
      <c r="CV7" s="1129"/>
      <c r="CW7" s="1127">
        <v>0</v>
      </c>
      <c r="CX7" s="1128"/>
      <c r="CY7" s="1128"/>
      <c r="CZ7" s="1128"/>
      <c r="DA7" s="1129"/>
      <c r="DB7" s="1127" t="s">
        <v>514</v>
      </c>
      <c r="DC7" s="1128"/>
      <c r="DD7" s="1128"/>
      <c r="DE7" s="1128"/>
      <c r="DF7" s="1129"/>
      <c r="DG7" s="1127" t="s">
        <v>514</v>
      </c>
      <c r="DH7" s="1128"/>
      <c r="DI7" s="1128"/>
      <c r="DJ7" s="1128"/>
      <c r="DK7" s="1129"/>
      <c r="DL7" s="1127" t="s">
        <v>514</v>
      </c>
      <c r="DM7" s="1128"/>
      <c r="DN7" s="1128"/>
      <c r="DO7" s="1128"/>
      <c r="DP7" s="1129"/>
      <c r="DQ7" s="1127" t="s">
        <v>514</v>
      </c>
      <c r="DR7" s="1128"/>
      <c r="DS7" s="1128"/>
      <c r="DT7" s="1128"/>
      <c r="DU7" s="1129"/>
      <c r="DV7" s="1118"/>
      <c r="DW7" s="1119"/>
      <c r="DX7" s="1119"/>
      <c r="DY7" s="1119"/>
      <c r="DZ7" s="1136"/>
      <c r="EA7" s="225"/>
    </row>
    <row r="8" spans="1:131" s="226" customFormat="1" ht="26.25" customHeight="1" x14ac:dyDescent="0.15">
      <c r="A8" s="229">
        <v>2</v>
      </c>
      <c r="B8" s="1064"/>
      <c r="C8" s="1065"/>
      <c r="D8" s="1065"/>
      <c r="E8" s="1065"/>
      <c r="F8" s="1065"/>
      <c r="G8" s="1065"/>
      <c r="H8" s="1065"/>
      <c r="I8" s="1065"/>
      <c r="J8" s="1065"/>
      <c r="K8" s="1065"/>
      <c r="L8" s="1065"/>
      <c r="M8" s="1065"/>
      <c r="N8" s="1065"/>
      <c r="O8" s="1065"/>
      <c r="P8" s="1066"/>
      <c r="Q8" s="1072"/>
      <c r="R8" s="1073"/>
      <c r="S8" s="1073"/>
      <c r="T8" s="1073"/>
      <c r="U8" s="1073"/>
      <c r="V8" s="1073"/>
      <c r="W8" s="1073"/>
      <c r="X8" s="1073"/>
      <c r="Y8" s="1073"/>
      <c r="Z8" s="1073"/>
      <c r="AA8" s="1073"/>
      <c r="AB8" s="1073"/>
      <c r="AC8" s="1073"/>
      <c r="AD8" s="1073"/>
      <c r="AE8" s="1074"/>
      <c r="AF8" s="1069"/>
      <c r="AG8" s="1070"/>
      <c r="AH8" s="1070"/>
      <c r="AI8" s="1070"/>
      <c r="AJ8" s="1071"/>
      <c r="AK8" s="1114"/>
      <c r="AL8" s="1115"/>
      <c r="AM8" s="1115"/>
      <c r="AN8" s="1115"/>
      <c r="AO8" s="1115"/>
      <c r="AP8" s="1115"/>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6" t="s">
        <v>593</v>
      </c>
      <c r="BT8" s="1027"/>
      <c r="BU8" s="1027"/>
      <c r="BV8" s="1027"/>
      <c r="BW8" s="1027"/>
      <c r="BX8" s="1027"/>
      <c r="BY8" s="1027"/>
      <c r="BZ8" s="1027"/>
      <c r="CA8" s="1027"/>
      <c r="CB8" s="1027"/>
      <c r="CC8" s="1027"/>
      <c r="CD8" s="1027"/>
      <c r="CE8" s="1027"/>
      <c r="CF8" s="1027"/>
      <c r="CG8" s="1048"/>
      <c r="CH8" s="1023">
        <v>0</v>
      </c>
      <c r="CI8" s="1024"/>
      <c r="CJ8" s="1024"/>
      <c r="CK8" s="1024"/>
      <c r="CL8" s="1025"/>
      <c r="CM8" s="1023">
        <v>129</v>
      </c>
      <c r="CN8" s="1024"/>
      <c r="CO8" s="1024"/>
      <c r="CP8" s="1024"/>
      <c r="CQ8" s="1025"/>
      <c r="CR8" s="1023">
        <v>3</v>
      </c>
      <c r="CS8" s="1024"/>
      <c r="CT8" s="1024"/>
      <c r="CU8" s="1024"/>
      <c r="CV8" s="1025"/>
      <c r="CW8" s="1023" t="s">
        <v>514</v>
      </c>
      <c r="CX8" s="1024"/>
      <c r="CY8" s="1024"/>
      <c r="CZ8" s="1024"/>
      <c r="DA8" s="1025"/>
      <c r="DB8" s="1023" t="s">
        <v>514</v>
      </c>
      <c r="DC8" s="1024"/>
      <c r="DD8" s="1024"/>
      <c r="DE8" s="1024"/>
      <c r="DF8" s="1025"/>
      <c r="DG8" s="1023" t="s">
        <v>514</v>
      </c>
      <c r="DH8" s="1024"/>
      <c r="DI8" s="1024"/>
      <c r="DJ8" s="1024"/>
      <c r="DK8" s="1025"/>
      <c r="DL8" s="1023" t="s">
        <v>514</v>
      </c>
      <c r="DM8" s="1024"/>
      <c r="DN8" s="1024"/>
      <c r="DO8" s="1024"/>
      <c r="DP8" s="1025"/>
      <c r="DQ8" s="1023" t="s">
        <v>514</v>
      </c>
      <c r="DR8" s="1024"/>
      <c r="DS8" s="1024"/>
      <c r="DT8" s="1024"/>
      <c r="DU8" s="1025"/>
      <c r="DV8" s="1026"/>
      <c r="DW8" s="1027"/>
      <c r="DX8" s="1027"/>
      <c r="DY8" s="1027"/>
      <c r="DZ8" s="1028"/>
      <c r="EA8" s="225"/>
    </row>
    <row r="9" spans="1:131" s="226" customFormat="1" ht="26.25" customHeight="1" x14ac:dyDescent="0.15">
      <c r="A9" s="229">
        <v>3</v>
      </c>
      <c r="B9" s="1064"/>
      <c r="C9" s="1065"/>
      <c r="D9" s="1065"/>
      <c r="E9" s="1065"/>
      <c r="F9" s="1065"/>
      <c r="G9" s="1065"/>
      <c r="H9" s="1065"/>
      <c r="I9" s="1065"/>
      <c r="J9" s="1065"/>
      <c r="K9" s="1065"/>
      <c r="L9" s="1065"/>
      <c r="M9" s="1065"/>
      <c r="N9" s="1065"/>
      <c r="O9" s="1065"/>
      <c r="P9" s="1066"/>
      <c r="Q9" s="1072"/>
      <c r="R9" s="1073"/>
      <c r="S9" s="1073"/>
      <c r="T9" s="1073"/>
      <c r="U9" s="1073"/>
      <c r="V9" s="1073"/>
      <c r="W9" s="1073"/>
      <c r="X9" s="1073"/>
      <c r="Y9" s="1073"/>
      <c r="Z9" s="1073"/>
      <c r="AA9" s="1073"/>
      <c r="AB9" s="1073"/>
      <c r="AC9" s="1073"/>
      <c r="AD9" s="1073"/>
      <c r="AE9" s="1074"/>
      <c r="AF9" s="1069"/>
      <c r="AG9" s="1070"/>
      <c r="AH9" s="1070"/>
      <c r="AI9" s="1070"/>
      <c r="AJ9" s="1071"/>
      <c r="AK9" s="1114"/>
      <c r="AL9" s="1115"/>
      <c r="AM9" s="1115"/>
      <c r="AN9" s="1115"/>
      <c r="AO9" s="1115"/>
      <c r="AP9" s="1115"/>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6" t="s">
        <v>594</v>
      </c>
      <c r="BT9" s="1027"/>
      <c r="BU9" s="1027"/>
      <c r="BV9" s="1027"/>
      <c r="BW9" s="1027"/>
      <c r="BX9" s="1027"/>
      <c r="BY9" s="1027"/>
      <c r="BZ9" s="1027"/>
      <c r="CA9" s="1027"/>
      <c r="CB9" s="1027"/>
      <c r="CC9" s="1027"/>
      <c r="CD9" s="1027"/>
      <c r="CE9" s="1027"/>
      <c r="CF9" s="1027"/>
      <c r="CG9" s="1048"/>
      <c r="CH9" s="1023">
        <v>-14</v>
      </c>
      <c r="CI9" s="1024"/>
      <c r="CJ9" s="1024"/>
      <c r="CK9" s="1024"/>
      <c r="CL9" s="1025"/>
      <c r="CM9" s="1023">
        <v>66</v>
      </c>
      <c r="CN9" s="1024"/>
      <c r="CO9" s="1024"/>
      <c r="CP9" s="1024"/>
      <c r="CQ9" s="1025"/>
      <c r="CR9" s="1023">
        <v>69</v>
      </c>
      <c r="CS9" s="1024"/>
      <c r="CT9" s="1024"/>
      <c r="CU9" s="1024"/>
      <c r="CV9" s="1025"/>
      <c r="CW9" s="1023" t="s">
        <v>514</v>
      </c>
      <c r="CX9" s="1024"/>
      <c r="CY9" s="1024"/>
      <c r="CZ9" s="1024"/>
      <c r="DA9" s="1025"/>
      <c r="DB9" s="1023">
        <v>185</v>
      </c>
      <c r="DC9" s="1024"/>
      <c r="DD9" s="1024"/>
      <c r="DE9" s="1024"/>
      <c r="DF9" s="1025"/>
      <c r="DG9" s="1023" t="s">
        <v>514</v>
      </c>
      <c r="DH9" s="1024"/>
      <c r="DI9" s="1024"/>
      <c r="DJ9" s="1024"/>
      <c r="DK9" s="1025"/>
      <c r="DL9" s="1023" t="s">
        <v>514</v>
      </c>
      <c r="DM9" s="1024"/>
      <c r="DN9" s="1024"/>
      <c r="DO9" s="1024"/>
      <c r="DP9" s="1025"/>
      <c r="DQ9" s="1023" t="s">
        <v>514</v>
      </c>
      <c r="DR9" s="1024"/>
      <c r="DS9" s="1024"/>
      <c r="DT9" s="1024"/>
      <c r="DU9" s="1025"/>
      <c r="DV9" s="1026"/>
      <c r="DW9" s="1027"/>
      <c r="DX9" s="1027"/>
      <c r="DY9" s="1027"/>
      <c r="DZ9" s="1028"/>
      <c r="EA9" s="225"/>
    </row>
    <row r="10" spans="1:131" s="226" customFormat="1" ht="26.25" customHeight="1" x14ac:dyDescent="0.15">
      <c r="A10" s="229">
        <v>4</v>
      </c>
      <c r="B10" s="1064"/>
      <c r="C10" s="1065"/>
      <c r="D10" s="1065"/>
      <c r="E10" s="1065"/>
      <c r="F10" s="1065"/>
      <c r="G10" s="1065"/>
      <c r="H10" s="1065"/>
      <c r="I10" s="1065"/>
      <c r="J10" s="1065"/>
      <c r="K10" s="1065"/>
      <c r="L10" s="1065"/>
      <c r="M10" s="1065"/>
      <c r="N10" s="1065"/>
      <c r="O10" s="1065"/>
      <c r="P10" s="1066"/>
      <c r="Q10" s="1072"/>
      <c r="R10" s="1073"/>
      <c r="S10" s="1073"/>
      <c r="T10" s="1073"/>
      <c r="U10" s="1073"/>
      <c r="V10" s="1073"/>
      <c r="W10" s="1073"/>
      <c r="X10" s="1073"/>
      <c r="Y10" s="1073"/>
      <c r="Z10" s="1073"/>
      <c r="AA10" s="1073"/>
      <c r="AB10" s="1073"/>
      <c r="AC10" s="1073"/>
      <c r="AD10" s="1073"/>
      <c r="AE10" s="1074"/>
      <c r="AF10" s="1069"/>
      <c r="AG10" s="1070"/>
      <c r="AH10" s="1070"/>
      <c r="AI10" s="1070"/>
      <c r="AJ10" s="1071"/>
      <c r="AK10" s="1114"/>
      <c r="AL10" s="1115"/>
      <c r="AM10" s="1115"/>
      <c r="AN10" s="1115"/>
      <c r="AO10" s="1115"/>
      <c r="AP10" s="1115"/>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25"/>
    </row>
    <row r="11" spans="1:131" s="226" customFormat="1" ht="26.25" customHeight="1" x14ac:dyDescent="0.15">
      <c r="A11" s="229">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25"/>
    </row>
    <row r="12" spans="1:131" s="226" customFormat="1" ht="26.25" customHeight="1" x14ac:dyDescent="0.15">
      <c r="A12" s="229">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25"/>
    </row>
    <row r="13" spans="1:131" s="226" customFormat="1" ht="26.25" customHeight="1" x14ac:dyDescent="0.15">
      <c r="A13" s="229">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25"/>
    </row>
    <row r="14" spans="1:131" s="226" customFormat="1" ht="26.25" customHeight="1" x14ac:dyDescent="0.15">
      <c r="A14" s="229">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25"/>
    </row>
    <row r="15" spans="1:131" s="226" customFormat="1" ht="26.25" customHeight="1" x14ac:dyDescent="0.15">
      <c r="A15" s="229">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25"/>
    </row>
    <row r="16" spans="1:131" s="226" customFormat="1" ht="26.25" customHeight="1" x14ac:dyDescent="0.15">
      <c r="A16" s="229">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25"/>
    </row>
    <row r="17" spans="1:131" s="226" customFormat="1" ht="26.25" customHeight="1" x14ac:dyDescent="0.15">
      <c r="A17" s="229">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25"/>
    </row>
    <row r="18" spans="1:131" s="226" customFormat="1" ht="26.25" customHeight="1" x14ac:dyDescent="0.15">
      <c r="A18" s="229">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25"/>
    </row>
    <row r="19" spans="1:131" s="226" customFormat="1" ht="26.25" customHeight="1" x14ac:dyDescent="0.15">
      <c r="A19" s="229">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25"/>
    </row>
    <row r="20" spans="1:131" s="226" customFormat="1" ht="26.25" customHeight="1" x14ac:dyDescent="0.15">
      <c r="A20" s="229">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25"/>
    </row>
    <row r="21" spans="1:131" s="226" customFormat="1" ht="26.25" customHeight="1" thickBot="1" x14ac:dyDescent="0.2">
      <c r="A21" s="229">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25"/>
    </row>
    <row r="22" spans="1:131" s="226" customFormat="1" ht="26.25" customHeight="1" x14ac:dyDescent="0.15">
      <c r="A22" s="229">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392</v>
      </c>
      <c r="BA22" s="1062"/>
      <c r="BB22" s="1062"/>
      <c r="BC22" s="1062"/>
      <c r="BD22" s="1063"/>
      <c r="BE22" s="224"/>
      <c r="BF22" s="224"/>
      <c r="BG22" s="224"/>
      <c r="BH22" s="224"/>
      <c r="BI22" s="224"/>
      <c r="BJ22" s="224"/>
      <c r="BK22" s="224"/>
      <c r="BL22" s="224"/>
      <c r="BM22" s="224"/>
      <c r="BN22" s="224"/>
      <c r="BO22" s="224"/>
      <c r="BP22" s="224"/>
      <c r="BQ22" s="229">
        <v>16</v>
      </c>
      <c r="BR22" s="230"/>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25"/>
    </row>
    <row r="23" spans="1:131" s="226" customFormat="1" ht="26.25" customHeight="1" thickBot="1" x14ac:dyDescent="0.2">
      <c r="A23" s="231" t="s">
        <v>393</v>
      </c>
      <c r="B23" s="969" t="s">
        <v>394</v>
      </c>
      <c r="C23" s="970"/>
      <c r="D23" s="970"/>
      <c r="E23" s="970"/>
      <c r="F23" s="970"/>
      <c r="G23" s="970"/>
      <c r="H23" s="970"/>
      <c r="I23" s="970"/>
      <c r="J23" s="970"/>
      <c r="K23" s="970"/>
      <c r="L23" s="970"/>
      <c r="M23" s="970"/>
      <c r="N23" s="970"/>
      <c r="O23" s="970"/>
      <c r="P23" s="980"/>
      <c r="Q23" s="1101">
        <v>31579</v>
      </c>
      <c r="R23" s="1095"/>
      <c r="S23" s="1095"/>
      <c r="T23" s="1095"/>
      <c r="U23" s="1095"/>
      <c r="V23" s="1095">
        <v>30465</v>
      </c>
      <c r="W23" s="1095"/>
      <c r="X23" s="1095"/>
      <c r="Y23" s="1095"/>
      <c r="Z23" s="1095"/>
      <c r="AA23" s="1095">
        <v>1114</v>
      </c>
      <c r="AB23" s="1095"/>
      <c r="AC23" s="1095"/>
      <c r="AD23" s="1095"/>
      <c r="AE23" s="1102"/>
      <c r="AF23" s="1103">
        <v>1019</v>
      </c>
      <c r="AG23" s="1095"/>
      <c r="AH23" s="1095"/>
      <c r="AI23" s="1095"/>
      <c r="AJ23" s="1104"/>
      <c r="AK23" s="1105"/>
      <c r="AL23" s="1106"/>
      <c r="AM23" s="1106"/>
      <c r="AN23" s="1106"/>
      <c r="AO23" s="1106"/>
      <c r="AP23" s="1095">
        <v>20834</v>
      </c>
      <c r="AQ23" s="1095"/>
      <c r="AR23" s="1095"/>
      <c r="AS23" s="1095"/>
      <c r="AT23" s="1095"/>
      <c r="AU23" s="1096"/>
      <c r="AV23" s="1096"/>
      <c r="AW23" s="1096"/>
      <c r="AX23" s="1096"/>
      <c r="AY23" s="1097"/>
      <c r="AZ23" s="1098" t="s">
        <v>395</v>
      </c>
      <c r="BA23" s="1099"/>
      <c r="BB23" s="1099"/>
      <c r="BC23" s="1099"/>
      <c r="BD23" s="1100"/>
      <c r="BE23" s="224"/>
      <c r="BF23" s="224"/>
      <c r="BG23" s="224"/>
      <c r="BH23" s="224"/>
      <c r="BI23" s="224"/>
      <c r="BJ23" s="224"/>
      <c r="BK23" s="224"/>
      <c r="BL23" s="224"/>
      <c r="BM23" s="224"/>
      <c r="BN23" s="224"/>
      <c r="BO23" s="224"/>
      <c r="BP23" s="224"/>
      <c r="BQ23" s="229">
        <v>17</v>
      </c>
      <c r="BR23" s="230"/>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25"/>
    </row>
    <row r="24" spans="1:131" s="226" customFormat="1" ht="26.25" customHeight="1" x14ac:dyDescent="0.15">
      <c r="A24" s="1094" t="s">
        <v>396</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23"/>
      <c r="BA24" s="223"/>
      <c r="BB24" s="223"/>
      <c r="BC24" s="223"/>
      <c r="BD24" s="223"/>
      <c r="BE24" s="224"/>
      <c r="BF24" s="224"/>
      <c r="BG24" s="224"/>
      <c r="BH24" s="224"/>
      <c r="BI24" s="224"/>
      <c r="BJ24" s="224"/>
      <c r="BK24" s="224"/>
      <c r="BL24" s="224"/>
      <c r="BM24" s="224"/>
      <c r="BN24" s="224"/>
      <c r="BO24" s="224"/>
      <c r="BP24" s="224"/>
      <c r="BQ24" s="229">
        <v>18</v>
      </c>
      <c r="BR24" s="230"/>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25"/>
    </row>
    <row r="25" spans="1:131" ht="26.25" customHeight="1" thickBot="1" x14ac:dyDescent="0.2">
      <c r="A25" s="1093" t="s">
        <v>397</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23"/>
      <c r="BK25" s="223"/>
      <c r="BL25" s="223"/>
      <c r="BM25" s="223"/>
      <c r="BN25" s="223"/>
      <c r="BO25" s="232"/>
      <c r="BP25" s="232"/>
      <c r="BQ25" s="229">
        <v>19</v>
      </c>
      <c r="BR25" s="230"/>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1"/>
    </row>
    <row r="26" spans="1:131" ht="26.25" customHeight="1" x14ac:dyDescent="0.15">
      <c r="A26" s="1029" t="s">
        <v>374</v>
      </c>
      <c r="B26" s="1030"/>
      <c r="C26" s="1030"/>
      <c r="D26" s="1030"/>
      <c r="E26" s="1030"/>
      <c r="F26" s="1030"/>
      <c r="G26" s="1030"/>
      <c r="H26" s="1030"/>
      <c r="I26" s="1030"/>
      <c r="J26" s="1030"/>
      <c r="K26" s="1030"/>
      <c r="L26" s="1030"/>
      <c r="M26" s="1030"/>
      <c r="N26" s="1030"/>
      <c r="O26" s="1030"/>
      <c r="P26" s="1031"/>
      <c r="Q26" s="1035" t="s">
        <v>398</v>
      </c>
      <c r="R26" s="1036"/>
      <c r="S26" s="1036"/>
      <c r="T26" s="1036"/>
      <c r="U26" s="1037"/>
      <c r="V26" s="1035" t="s">
        <v>399</v>
      </c>
      <c r="W26" s="1036"/>
      <c r="X26" s="1036"/>
      <c r="Y26" s="1036"/>
      <c r="Z26" s="1037"/>
      <c r="AA26" s="1035" t="s">
        <v>400</v>
      </c>
      <c r="AB26" s="1036"/>
      <c r="AC26" s="1036"/>
      <c r="AD26" s="1036"/>
      <c r="AE26" s="1036"/>
      <c r="AF26" s="1089" t="s">
        <v>401</v>
      </c>
      <c r="AG26" s="1042"/>
      <c r="AH26" s="1042"/>
      <c r="AI26" s="1042"/>
      <c r="AJ26" s="1090"/>
      <c r="AK26" s="1036" t="s">
        <v>402</v>
      </c>
      <c r="AL26" s="1036"/>
      <c r="AM26" s="1036"/>
      <c r="AN26" s="1036"/>
      <c r="AO26" s="1037"/>
      <c r="AP26" s="1035" t="s">
        <v>403</v>
      </c>
      <c r="AQ26" s="1036"/>
      <c r="AR26" s="1036"/>
      <c r="AS26" s="1036"/>
      <c r="AT26" s="1037"/>
      <c r="AU26" s="1035" t="s">
        <v>404</v>
      </c>
      <c r="AV26" s="1036"/>
      <c r="AW26" s="1036"/>
      <c r="AX26" s="1036"/>
      <c r="AY26" s="1037"/>
      <c r="AZ26" s="1035" t="s">
        <v>405</v>
      </c>
      <c r="BA26" s="1036"/>
      <c r="BB26" s="1036"/>
      <c r="BC26" s="1036"/>
      <c r="BD26" s="1037"/>
      <c r="BE26" s="1035" t="s">
        <v>381</v>
      </c>
      <c r="BF26" s="1036"/>
      <c r="BG26" s="1036"/>
      <c r="BH26" s="1036"/>
      <c r="BI26" s="1049"/>
      <c r="BJ26" s="223"/>
      <c r="BK26" s="223"/>
      <c r="BL26" s="223"/>
      <c r="BM26" s="223"/>
      <c r="BN26" s="223"/>
      <c r="BO26" s="232"/>
      <c r="BP26" s="232"/>
      <c r="BQ26" s="229">
        <v>20</v>
      </c>
      <c r="BR26" s="230"/>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1"/>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23"/>
      <c r="BK27" s="223"/>
      <c r="BL27" s="223"/>
      <c r="BM27" s="223"/>
      <c r="BN27" s="223"/>
      <c r="BO27" s="232"/>
      <c r="BP27" s="232"/>
      <c r="BQ27" s="229">
        <v>21</v>
      </c>
      <c r="BR27" s="230"/>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1"/>
    </row>
    <row r="28" spans="1:131" ht="26.25" customHeight="1" thickTop="1" x14ac:dyDescent="0.15">
      <c r="A28" s="233">
        <v>1</v>
      </c>
      <c r="B28" s="1081" t="s">
        <v>406</v>
      </c>
      <c r="C28" s="1082"/>
      <c r="D28" s="1082"/>
      <c r="E28" s="1082"/>
      <c r="F28" s="1082"/>
      <c r="G28" s="1082"/>
      <c r="H28" s="1082"/>
      <c r="I28" s="1082"/>
      <c r="J28" s="1082"/>
      <c r="K28" s="1082"/>
      <c r="L28" s="1082"/>
      <c r="M28" s="1082"/>
      <c r="N28" s="1082"/>
      <c r="O28" s="1082"/>
      <c r="P28" s="1083"/>
      <c r="Q28" s="1084">
        <v>4937</v>
      </c>
      <c r="R28" s="1085"/>
      <c r="S28" s="1085"/>
      <c r="T28" s="1085"/>
      <c r="U28" s="1085"/>
      <c r="V28" s="1085">
        <v>4867</v>
      </c>
      <c r="W28" s="1085"/>
      <c r="X28" s="1085"/>
      <c r="Y28" s="1085"/>
      <c r="Z28" s="1085"/>
      <c r="AA28" s="1085">
        <v>70</v>
      </c>
      <c r="AB28" s="1085"/>
      <c r="AC28" s="1085"/>
      <c r="AD28" s="1085"/>
      <c r="AE28" s="1086"/>
      <c r="AF28" s="1087">
        <v>70</v>
      </c>
      <c r="AG28" s="1085"/>
      <c r="AH28" s="1085"/>
      <c r="AI28" s="1085"/>
      <c r="AJ28" s="1088"/>
      <c r="AK28" s="1076">
        <v>281</v>
      </c>
      <c r="AL28" s="1077"/>
      <c r="AM28" s="1077"/>
      <c r="AN28" s="1077"/>
      <c r="AO28" s="1077"/>
      <c r="AP28" s="1077" t="s">
        <v>578</v>
      </c>
      <c r="AQ28" s="1077"/>
      <c r="AR28" s="1077"/>
      <c r="AS28" s="1077"/>
      <c r="AT28" s="1077"/>
      <c r="AU28" s="1077" t="s">
        <v>578</v>
      </c>
      <c r="AV28" s="1077"/>
      <c r="AW28" s="1077"/>
      <c r="AX28" s="1077"/>
      <c r="AY28" s="1077"/>
      <c r="AZ28" s="1078" t="s">
        <v>578</v>
      </c>
      <c r="BA28" s="1078"/>
      <c r="BB28" s="1078"/>
      <c r="BC28" s="1078"/>
      <c r="BD28" s="1078"/>
      <c r="BE28" s="1079"/>
      <c r="BF28" s="1079"/>
      <c r="BG28" s="1079"/>
      <c r="BH28" s="1079"/>
      <c r="BI28" s="1080"/>
      <c r="BJ28" s="223"/>
      <c r="BK28" s="223"/>
      <c r="BL28" s="223"/>
      <c r="BM28" s="223"/>
      <c r="BN28" s="223"/>
      <c r="BO28" s="232"/>
      <c r="BP28" s="232"/>
      <c r="BQ28" s="229">
        <v>22</v>
      </c>
      <c r="BR28" s="230"/>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1"/>
    </row>
    <row r="29" spans="1:131" ht="26.25" customHeight="1" x14ac:dyDescent="0.15">
      <c r="A29" s="233">
        <v>2</v>
      </c>
      <c r="B29" s="1064" t="s">
        <v>407</v>
      </c>
      <c r="C29" s="1065"/>
      <c r="D29" s="1065"/>
      <c r="E29" s="1065"/>
      <c r="F29" s="1065"/>
      <c r="G29" s="1065"/>
      <c r="H29" s="1065"/>
      <c r="I29" s="1065"/>
      <c r="J29" s="1065"/>
      <c r="K29" s="1065"/>
      <c r="L29" s="1065"/>
      <c r="M29" s="1065"/>
      <c r="N29" s="1065"/>
      <c r="O29" s="1065"/>
      <c r="P29" s="1066"/>
      <c r="Q29" s="1072">
        <v>4583</v>
      </c>
      <c r="R29" s="1073"/>
      <c r="S29" s="1073"/>
      <c r="T29" s="1073"/>
      <c r="U29" s="1073"/>
      <c r="V29" s="1073">
        <v>4437</v>
      </c>
      <c r="W29" s="1073"/>
      <c r="X29" s="1073"/>
      <c r="Y29" s="1073"/>
      <c r="Z29" s="1073"/>
      <c r="AA29" s="1073">
        <v>146</v>
      </c>
      <c r="AB29" s="1073"/>
      <c r="AC29" s="1073"/>
      <c r="AD29" s="1073"/>
      <c r="AE29" s="1074"/>
      <c r="AF29" s="1069">
        <v>146</v>
      </c>
      <c r="AG29" s="1070"/>
      <c r="AH29" s="1070"/>
      <c r="AI29" s="1070"/>
      <c r="AJ29" s="1071"/>
      <c r="AK29" s="1014">
        <v>656</v>
      </c>
      <c r="AL29" s="1003"/>
      <c r="AM29" s="1003"/>
      <c r="AN29" s="1003"/>
      <c r="AO29" s="1003"/>
      <c r="AP29" s="1003" t="s">
        <v>578</v>
      </c>
      <c r="AQ29" s="1003"/>
      <c r="AR29" s="1003"/>
      <c r="AS29" s="1003"/>
      <c r="AT29" s="1003"/>
      <c r="AU29" s="1003" t="s">
        <v>578</v>
      </c>
      <c r="AV29" s="1003"/>
      <c r="AW29" s="1003"/>
      <c r="AX29" s="1003"/>
      <c r="AY29" s="1003"/>
      <c r="AZ29" s="1075" t="s">
        <v>578</v>
      </c>
      <c r="BA29" s="1075"/>
      <c r="BB29" s="1075"/>
      <c r="BC29" s="1075"/>
      <c r="BD29" s="1075"/>
      <c r="BE29" s="1004"/>
      <c r="BF29" s="1004"/>
      <c r="BG29" s="1004"/>
      <c r="BH29" s="1004"/>
      <c r="BI29" s="1005"/>
      <c r="BJ29" s="223"/>
      <c r="BK29" s="223"/>
      <c r="BL29" s="223"/>
      <c r="BM29" s="223"/>
      <c r="BN29" s="223"/>
      <c r="BO29" s="232"/>
      <c r="BP29" s="232"/>
      <c r="BQ29" s="229">
        <v>23</v>
      </c>
      <c r="BR29" s="230"/>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1"/>
    </row>
    <row r="30" spans="1:131" ht="26.25" customHeight="1" x14ac:dyDescent="0.15">
      <c r="A30" s="233">
        <v>3</v>
      </c>
      <c r="B30" s="1064" t="s">
        <v>408</v>
      </c>
      <c r="C30" s="1065"/>
      <c r="D30" s="1065"/>
      <c r="E30" s="1065"/>
      <c r="F30" s="1065"/>
      <c r="G30" s="1065"/>
      <c r="H30" s="1065"/>
      <c r="I30" s="1065"/>
      <c r="J30" s="1065"/>
      <c r="K30" s="1065"/>
      <c r="L30" s="1065"/>
      <c r="M30" s="1065"/>
      <c r="N30" s="1065"/>
      <c r="O30" s="1065"/>
      <c r="P30" s="1066"/>
      <c r="Q30" s="1072">
        <v>722</v>
      </c>
      <c r="R30" s="1073"/>
      <c r="S30" s="1073"/>
      <c r="T30" s="1073"/>
      <c r="U30" s="1073"/>
      <c r="V30" s="1073">
        <v>719</v>
      </c>
      <c r="W30" s="1073"/>
      <c r="X30" s="1073"/>
      <c r="Y30" s="1073"/>
      <c r="Z30" s="1073"/>
      <c r="AA30" s="1073">
        <v>2</v>
      </c>
      <c r="AB30" s="1073"/>
      <c r="AC30" s="1073"/>
      <c r="AD30" s="1073"/>
      <c r="AE30" s="1074"/>
      <c r="AF30" s="1069">
        <v>2</v>
      </c>
      <c r="AG30" s="1070"/>
      <c r="AH30" s="1070"/>
      <c r="AI30" s="1070"/>
      <c r="AJ30" s="1071"/>
      <c r="AK30" s="1014">
        <v>128</v>
      </c>
      <c r="AL30" s="1003"/>
      <c r="AM30" s="1003"/>
      <c r="AN30" s="1003"/>
      <c r="AO30" s="1003"/>
      <c r="AP30" s="1003" t="s">
        <v>578</v>
      </c>
      <c r="AQ30" s="1003"/>
      <c r="AR30" s="1003"/>
      <c r="AS30" s="1003"/>
      <c r="AT30" s="1003"/>
      <c r="AU30" s="1003" t="s">
        <v>578</v>
      </c>
      <c r="AV30" s="1003"/>
      <c r="AW30" s="1003"/>
      <c r="AX30" s="1003"/>
      <c r="AY30" s="1003"/>
      <c r="AZ30" s="1075" t="s">
        <v>578</v>
      </c>
      <c r="BA30" s="1075"/>
      <c r="BB30" s="1075"/>
      <c r="BC30" s="1075"/>
      <c r="BD30" s="1075"/>
      <c r="BE30" s="1004"/>
      <c r="BF30" s="1004"/>
      <c r="BG30" s="1004"/>
      <c r="BH30" s="1004"/>
      <c r="BI30" s="1005"/>
      <c r="BJ30" s="223"/>
      <c r="BK30" s="223"/>
      <c r="BL30" s="223"/>
      <c r="BM30" s="223"/>
      <c r="BN30" s="223"/>
      <c r="BO30" s="232"/>
      <c r="BP30" s="232"/>
      <c r="BQ30" s="229">
        <v>24</v>
      </c>
      <c r="BR30" s="230"/>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1"/>
    </row>
    <row r="31" spans="1:131" ht="26.25" customHeight="1" x14ac:dyDescent="0.15">
      <c r="A31" s="233">
        <v>4</v>
      </c>
      <c r="B31" s="1064" t="s">
        <v>409</v>
      </c>
      <c r="C31" s="1065"/>
      <c r="D31" s="1065"/>
      <c r="E31" s="1065"/>
      <c r="F31" s="1065"/>
      <c r="G31" s="1065"/>
      <c r="H31" s="1065"/>
      <c r="I31" s="1065"/>
      <c r="J31" s="1065"/>
      <c r="K31" s="1065"/>
      <c r="L31" s="1065"/>
      <c r="M31" s="1065"/>
      <c r="N31" s="1065"/>
      <c r="O31" s="1065"/>
      <c r="P31" s="1066"/>
      <c r="Q31" s="1072">
        <v>1174</v>
      </c>
      <c r="R31" s="1073"/>
      <c r="S31" s="1073"/>
      <c r="T31" s="1073"/>
      <c r="U31" s="1073"/>
      <c r="V31" s="1073">
        <v>926</v>
      </c>
      <c r="W31" s="1073"/>
      <c r="X31" s="1073"/>
      <c r="Y31" s="1073"/>
      <c r="Z31" s="1073"/>
      <c r="AA31" s="1073">
        <v>248</v>
      </c>
      <c r="AB31" s="1073"/>
      <c r="AC31" s="1073"/>
      <c r="AD31" s="1073"/>
      <c r="AE31" s="1074"/>
      <c r="AF31" s="1069">
        <v>1934</v>
      </c>
      <c r="AG31" s="1070"/>
      <c r="AH31" s="1070"/>
      <c r="AI31" s="1070"/>
      <c r="AJ31" s="1071"/>
      <c r="AK31" s="1014">
        <v>56</v>
      </c>
      <c r="AL31" s="1003"/>
      <c r="AM31" s="1003"/>
      <c r="AN31" s="1003"/>
      <c r="AO31" s="1003"/>
      <c r="AP31" s="1003">
        <v>1438</v>
      </c>
      <c r="AQ31" s="1003"/>
      <c r="AR31" s="1003"/>
      <c r="AS31" s="1003"/>
      <c r="AT31" s="1003"/>
      <c r="AU31" s="1003">
        <v>95</v>
      </c>
      <c r="AV31" s="1003"/>
      <c r="AW31" s="1003"/>
      <c r="AX31" s="1003"/>
      <c r="AY31" s="1003"/>
      <c r="AZ31" s="1075" t="s">
        <v>578</v>
      </c>
      <c r="BA31" s="1075"/>
      <c r="BB31" s="1075"/>
      <c r="BC31" s="1075"/>
      <c r="BD31" s="1075"/>
      <c r="BE31" s="1004" t="s">
        <v>410</v>
      </c>
      <c r="BF31" s="1004"/>
      <c r="BG31" s="1004"/>
      <c r="BH31" s="1004"/>
      <c r="BI31" s="1005"/>
      <c r="BJ31" s="223"/>
      <c r="BK31" s="223"/>
      <c r="BL31" s="223"/>
      <c r="BM31" s="223"/>
      <c r="BN31" s="223"/>
      <c r="BO31" s="232"/>
      <c r="BP31" s="232"/>
      <c r="BQ31" s="229">
        <v>25</v>
      </c>
      <c r="BR31" s="230"/>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1"/>
    </row>
    <row r="32" spans="1:131" ht="26.25" customHeight="1" x14ac:dyDescent="0.15">
      <c r="A32" s="233">
        <v>5</v>
      </c>
      <c r="B32" s="1064" t="s">
        <v>411</v>
      </c>
      <c r="C32" s="1065"/>
      <c r="D32" s="1065"/>
      <c r="E32" s="1065"/>
      <c r="F32" s="1065"/>
      <c r="G32" s="1065"/>
      <c r="H32" s="1065"/>
      <c r="I32" s="1065"/>
      <c r="J32" s="1065"/>
      <c r="K32" s="1065"/>
      <c r="L32" s="1065"/>
      <c r="M32" s="1065"/>
      <c r="N32" s="1065"/>
      <c r="O32" s="1065"/>
      <c r="P32" s="1066"/>
      <c r="Q32" s="1072">
        <v>1911</v>
      </c>
      <c r="R32" s="1073"/>
      <c r="S32" s="1073"/>
      <c r="T32" s="1073"/>
      <c r="U32" s="1073"/>
      <c r="V32" s="1073">
        <v>1647</v>
      </c>
      <c r="W32" s="1073"/>
      <c r="X32" s="1073"/>
      <c r="Y32" s="1073"/>
      <c r="Z32" s="1073"/>
      <c r="AA32" s="1073">
        <v>264</v>
      </c>
      <c r="AB32" s="1073"/>
      <c r="AC32" s="1073"/>
      <c r="AD32" s="1073"/>
      <c r="AE32" s="1074"/>
      <c r="AF32" s="1069">
        <v>2067</v>
      </c>
      <c r="AG32" s="1070"/>
      <c r="AH32" s="1070"/>
      <c r="AI32" s="1070"/>
      <c r="AJ32" s="1071"/>
      <c r="AK32" s="1014">
        <v>940</v>
      </c>
      <c r="AL32" s="1003"/>
      <c r="AM32" s="1003"/>
      <c r="AN32" s="1003"/>
      <c r="AO32" s="1003"/>
      <c r="AP32" s="1003">
        <v>15713</v>
      </c>
      <c r="AQ32" s="1003"/>
      <c r="AR32" s="1003"/>
      <c r="AS32" s="1003"/>
      <c r="AT32" s="1003"/>
      <c r="AU32" s="1003">
        <v>11628</v>
      </c>
      <c r="AV32" s="1003"/>
      <c r="AW32" s="1003"/>
      <c r="AX32" s="1003"/>
      <c r="AY32" s="1003"/>
      <c r="AZ32" s="1075" t="s">
        <v>578</v>
      </c>
      <c r="BA32" s="1075"/>
      <c r="BB32" s="1075"/>
      <c r="BC32" s="1075"/>
      <c r="BD32" s="1075"/>
      <c r="BE32" s="1004" t="s">
        <v>412</v>
      </c>
      <c r="BF32" s="1004"/>
      <c r="BG32" s="1004"/>
      <c r="BH32" s="1004"/>
      <c r="BI32" s="1005"/>
      <c r="BJ32" s="223"/>
      <c r="BK32" s="223"/>
      <c r="BL32" s="223"/>
      <c r="BM32" s="223"/>
      <c r="BN32" s="223"/>
      <c r="BO32" s="232"/>
      <c r="BP32" s="232"/>
      <c r="BQ32" s="229">
        <v>26</v>
      </c>
      <c r="BR32" s="230"/>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1"/>
    </row>
    <row r="33" spans="1:131" ht="26.25" customHeight="1" x14ac:dyDescent="0.15">
      <c r="A33" s="233">
        <v>6</v>
      </c>
      <c r="B33" s="1064" t="s">
        <v>413</v>
      </c>
      <c r="C33" s="1065"/>
      <c r="D33" s="1065"/>
      <c r="E33" s="1065"/>
      <c r="F33" s="1065"/>
      <c r="G33" s="1065"/>
      <c r="H33" s="1065"/>
      <c r="I33" s="1065"/>
      <c r="J33" s="1065"/>
      <c r="K33" s="1065"/>
      <c r="L33" s="1065"/>
      <c r="M33" s="1065"/>
      <c r="N33" s="1065"/>
      <c r="O33" s="1065"/>
      <c r="P33" s="1066"/>
      <c r="Q33" s="1072">
        <v>9</v>
      </c>
      <c r="R33" s="1073"/>
      <c r="S33" s="1073"/>
      <c r="T33" s="1073"/>
      <c r="U33" s="1073"/>
      <c r="V33" s="1073">
        <v>12</v>
      </c>
      <c r="W33" s="1073"/>
      <c r="X33" s="1073"/>
      <c r="Y33" s="1073"/>
      <c r="Z33" s="1073"/>
      <c r="AA33" s="1073">
        <v>-3</v>
      </c>
      <c r="AB33" s="1073"/>
      <c r="AC33" s="1073"/>
      <c r="AD33" s="1073"/>
      <c r="AE33" s="1074"/>
      <c r="AF33" s="1069">
        <v>1</v>
      </c>
      <c r="AG33" s="1070"/>
      <c r="AH33" s="1070"/>
      <c r="AI33" s="1070"/>
      <c r="AJ33" s="1071"/>
      <c r="AK33" s="1014" t="s">
        <v>578</v>
      </c>
      <c r="AL33" s="1003"/>
      <c r="AM33" s="1003"/>
      <c r="AN33" s="1003"/>
      <c r="AO33" s="1003"/>
      <c r="AP33" s="1003" t="s">
        <v>578</v>
      </c>
      <c r="AQ33" s="1003"/>
      <c r="AR33" s="1003"/>
      <c r="AS33" s="1003"/>
      <c r="AT33" s="1003"/>
      <c r="AU33" s="1003" t="s">
        <v>578</v>
      </c>
      <c r="AV33" s="1003"/>
      <c r="AW33" s="1003"/>
      <c r="AX33" s="1003"/>
      <c r="AY33" s="1003"/>
      <c r="AZ33" s="1075" t="s">
        <v>578</v>
      </c>
      <c r="BA33" s="1075"/>
      <c r="BB33" s="1075"/>
      <c r="BC33" s="1075"/>
      <c r="BD33" s="1075"/>
      <c r="BE33" s="1004" t="s">
        <v>412</v>
      </c>
      <c r="BF33" s="1004"/>
      <c r="BG33" s="1004"/>
      <c r="BH33" s="1004"/>
      <c r="BI33" s="1005"/>
      <c r="BJ33" s="223"/>
      <c r="BK33" s="223"/>
      <c r="BL33" s="223"/>
      <c r="BM33" s="223"/>
      <c r="BN33" s="223"/>
      <c r="BO33" s="232"/>
      <c r="BP33" s="232"/>
      <c r="BQ33" s="229">
        <v>27</v>
      </c>
      <c r="BR33" s="230"/>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1"/>
    </row>
    <row r="34" spans="1:131" ht="26.25" customHeight="1" x14ac:dyDescent="0.15">
      <c r="A34" s="233">
        <v>7</v>
      </c>
      <c r="B34" s="1064"/>
      <c r="C34" s="1065"/>
      <c r="D34" s="1065"/>
      <c r="E34" s="1065"/>
      <c r="F34" s="1065"/>
      <c r="G34" s="1065"/>
      <c r="H34" s="1065"/>
      <c r="I34" s="1065"/>
      <c r="J34" s="1065"/>
      <c r="K34" s="1065"/>
      <c r="L34" s="1065"/>
      <c r="M34" s="1065"/>
      <c r="N34" s="1065"/>
      <c r="O34" s="1065"/>
      <c r="P34" s="1066"/>
      <c r="Q34" s="1072"/>
      <c r="R34" s="1073"/>
      <c r="S34" s="1073"/>
      <c r="T34" s="1073"/>
      <c r="U34" s="1073"/>
      <c r="V34" s="1073"/>
      <c r="W34" s="1073"/>
      <c r="X34" s="1073"/>
      <c r="Y34" s="1073"/>
      <c r="Z34" s="1073"/>
      <c r="AA34" s="1073"/>
      <c r="AB34" s="1073"/>
      <c r="AC34" s="1073"/>
      <c r="AD34" s="1073"/>
      <c r="AE34" s="1074"/>
      <c r="AF34" s="1069"/>
      <c r="AG34" s="1070"/>
      <c r="AH34" s="1070"/>
      <c r="AI34" s="1070"/>
      <c r="AJ34" s="1071"/>
      <c r="AK34" s="1014"/>
      <c r="AL34" s="1003"/>
      <c r="AM34" s="1003"/>
      <c r="AN34" s="1003"/>
      <c r="AO34" s="1003"/>
      <c r="AP34" s="1003"/>
      <c r="AQ34" s="1003"/>
      <c r="AR34" s="1003"/>
      <c r="AS34" s="1003"/>
      <c r="AT34" s="1003"/>
      <c r="AU34" s="1003"/>
      <c r="AV34" s="1003"/>
      <c r="AW34" s="1003"/>
      <c r="AX34" s="1003"/>
      <c r="AY34" s="1003"/>
      <c r="AZ34" s="1075"/>
      <c r="BA34" s="1075"/>
      <c r="BB34" s="1075"/>
      <c r="BC34" s="1075"/>
      <c r="BD34" s="1075"/>
      <c r="BE34" s="1004"/>
      <c r="BF34" s="1004"/>
      <c r="BG34" s="1004"/>
      <c r="BH34" s="1004"/>
      <c r="BI34" s="1005"/>
      <c r="BJ34" s="223"/>
      <c r="BK34" s="223"/>
      <c r="BL34" s="223"/>
      <c r="BM34" s="223"/>
      <c r="BN34" s="223"/>
      <c r="BO34" s="232"/>
      <c r="BP34" s="232"/>
      <c r="BQ34" s="229">
        <v>28</v>
      </c>
      <c r="BR34" s="230"/>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1"/>
    </row>
    <row r="35" spans="1:131" ht="26.25" customHeight="1" x14ac:dyDescent="0.15">
      <c r="A35" s="233">
        <v>8</v>
      </c>
      <c r="B35" s="1064"/>
      <c r="C35" s="1065"/>
      <c r="D35" s="1065"/>
      <c r="E35" s="1065"/>
      <c r="F35" s="1065"/>
      <c r="G35" s="1065"/>
      <c r="H35" s="1065"/>
      <c r="I35" s="1065"/>
      <c r="J35" s="1065"/>
      <c r="K35" s="1065"/>
      <c r="L35" s="1065"/>
      <c r="M35" s="1065"/>
      <c r="N35" s="1065"/>
      <c r="O35" s="1065"/>
      <c r="P35" s="1066"/>
      <c r="Q35" s="1072"/>
      <c r="R35" s="1073"/>
      <c r="S35" s="1073"/>
      <c r="T35" s="1073"/>
      <c r="U35" s="1073"/>
      <c r="V35" s="1073"/>
      <c r="W35" s="1073"/>
      <c r="X35" s="1073"/>
      <c r="Y35" s="1073"/>
      <c r="Z35" s="1073"/>
      <c r="AA35" s="1073"/>
      <c r="AB35" s="1073"/>
      <c r="AC35" s="1073"/>
      <c r="AD35" s="1073"/>
      <c r="AE35" s="1074"/>
      <c r="AF35" s="1069"/>
      <c r="AG35" s="1070"/>
      <c r="AH35" s="1070"/>
      <c r="AI35" s="1070"/>
      <c r="AJ35" s="1071"/>
      <c r="AK35" s="1014"/>
      <c r="AL35" s="1003"/>
      <c r="AM35" s="1003"/>
      <c r="AN35" s="1003"/>
      <c r="AO35" s="1003"/>
      <c r="AP35" s="1003"/>
      <c r="AQ35" s="1003"/>
      <c r="AR35" s="1003"/>
      <c r="AS35" s="1003"/>
      <c r="AT35" s="1003"/>
      <c r="AU35" s="1003"/>
      <c r="AV35" s="1003"/>
      <c r="AW35" s="1003"/>
      <c r="AX35" s="1003"/>
      <c r="AY35" s="1003"/>
      <c r="AZ35" s="1075"/>
      <c r="BA35" s="1075"/>
      <c r="BB35" s="1075"/>
      <c r="BC35" s="1075"/>
      <c r="BD35" s="1075"/>
      <c r="BE35" s="1004"/>
      <c r="BF35" s="1004"/>
      <c r="BG35" s="1004"/>
      <c r="BH35" s="1004"/>
      <c r="BI35" s="1005"/>
      <c r="BJ35" s="223"/>
      <c r="BK35" s="223"/>
      <c r="BL35" s="223"/>
      <c r="BM35" s="223"/>
      <c r="BN35" s="223"/>
      <c r="BO35" s="232"/>
      <c r="BP35" s="232"/>
      <c r="BQ35" s="229">
        <v>29</v>
      </c>
      <c r="BR35" s="230"/>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1"/>
    </row>
    <row r="36" spans="1:131" ht="26.25" customHeight="1" x14ac:dyDescent="0.15">
      <c r="A36" s="233">
        <v>9</v>
      </c>
      <c r="B36" s="1064"/>
      <c r="C36" s="1065"/>
      <c r="D36" s="1065"/>
      <c r="E36" s="1065"/>
      <c r="F36" s="1065"/>
      <c r="G36" s="1065"/>
      <c r="H36" s="1065"/>
      <c r="I36" s="1065"/>
      <c r="J36" s="1065"/>
      <c r="K36" s="1065"/>
      <c r="L36" s="1065"/>
      <c r="M36" s="1065"/>
      <c r="N36" s="1065"/>
      <c r="O36" s="1065"/>
      <c r="P36" s="1066"/>
      <c r="Q36" s="1072"/>
      <c r="R36" s="1073"/>
      <c r="S36" s="1073"/>
      <c r="T36" s="1073"/>
      <c r="U36" s="1073"/>
      <c r="V36" s="1073"/>
      <c r="W36" s="1073"/>
      <c r="X36" s="1073"/>
      <c r="Y36" s="1073"/>
      <c r="Z36" s="1073"/>
      <c r="AA36" s="1073"/>
      <c r="AB36" s="1073"/>
      <c r="AC36" s="1073"/>
      <c r="AD36" s="1073"/>
      <c r="AE36" s="1074"/>
      <c r="AF36" s="1069"/>
      <c r="AG36" s="1070"/>
      <c r="AH36" s="1070"/>
      <c r="AI36" s="1070"/>
      <c r="AJ36" s="1071"/>
      <c r="AK36" s="1014"/>
      <c r="AL36" s="1003"/>
      <c r="AM36" s="1003"/>
      <c r="AN36" s="1003"/>
      <c r="AO36" s="1003"/>
      <c r="AP36" s="1003"/>
      <c r="AQ36" s="1003"/>
      <c r="AR36" s="1003"/>
      <c r="AS36" s="1003"/>
      <c r="AT36" s="1003"/>
      <c r="AU36" s="1003"/>
      <c r="AV36" s="1003"/>
      <c r="AW36" s="1003"/>
      <c r="AX36" s="1003"/>
      <c r="AY36" s="1003"/>
      <c r="AZ36" s="1075"/>
      <c r="BA36" s="1075"/>
      <c r="BB36" s="1075"/>
      <c r="BC36" s="1075"/>
      <c r="BD36" s="1075"/>
      <c r="BE36" s="1004"/>
      <c r="BF36" s="1004"/>
      <c r="BG36" s="1004"/>
      <c r="BH36" s="1004"/>
      <c r="BI36" s="1005"/>
      <c r="BJ36" s="223"/>
      <c r="BK36" s="223"/>
      <c r="BL36" s="223"/>
      <c r="BM36" s="223"/>
      <c r="BN36" s="223"/>
      <c r="BO36" s="232"/>
      <c r="BP36" s="232"/>
      <c r="BQ36" s="229">
        <v>30</v>
      </c>
      <c r="BR36" s="230"/>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1"/>
    </row>
    <row r="37" spans="1:131" ht="26.25" customHeight="1" x14ac:dyDescent="0.15">
      <c r="A37" s="233">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4"/>
      <c r="AL37" s="1003"/>
      <c r="AM37" s="1003"/>
      <c r="AN37" s="1003"/>
      <c r="AO37" s="1003"/>
      <c r="AP37" s="1003"/>
      <c r="AQ37" s="1003"/>
      <c r="AR37" s="1003"/>
      <c r="AS37" s="1003"/>
      <c r="AT37" s="1003"/>
      <c r="AU37" s="1003"/>
      <c r="AV37" s="1003"/>
      <c r="AW37" s="1003"/>
      <c r="AX37" s="1003"/>
      <c r="AY37" s="1003"/>
      <c r="AZ37" s="1075"/>
      <c r="BA37" s="1075"/>
      <c r="BB37" s="1075"/>
      <c r="BC37" s="1075"/>
      <c r="BD37" s="1075"/>
      <c r="BE37" s="1004"/>
      <c r="BF37" s="1004"/>
      <c r="BG37" s="1004"/>
      <c r="BH37" s="1004"/>
      <c r="BI37" s="1005"/>
      <c r="BJ37" s="223"/>
      <c r="BK37" s="223"/>
      <c r="BL37" s="223"/>
      <c r="BM37" s="223"/>
      <c r="BN37" s="223"/>
      <c r="BO37" s="232"/>
      <c r="BP37" s="232"/>
      <c r="BQ37" s="229">
        <v>31</v>
      </c>
      <c r="BR37" s="230"/>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1"/>
    </row>
    <row r="38" spans="1:131" ht="26.25" customHeight="1" x14ac:dyDescent="0.15">
      <c r="A38" s="233">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4"/>
      <c r="AL38" s="1003"/>
      <c r="AM38" s="1003"/>
      <c r="AN38" s="1003"/>
      <c r="AO38" s="1003"/>
      <c r="AP38" s="1003"/>
      <c r="AQ38" s="1003"/>
      <c r="AR38" s="1003"/>
      <c r="AS38" s="1003"/>
      <c r="AT38" s="1003"/>
      <c r="AU38" s="1003"/>
      <c r="AV38" s="1003"/>
      <c r="AW38" s="1003"/>
      <c r="AX38" s="1003"/>
      <c r="AY38" s="1003"/>
      <c r="AZ38" s="1075"/>
      <c r="BA38" s="1075"/>
      <c r="BB38" s="1075"/>
      <c r="BC38" s="1075"/>
      <c r="BD38" s="1075"/>
      <c r="BE38" s="1004"/>
      <c r="BF38" s="1004"/>
      <c r="BG38" s="1004"/>
      <c r="BH38" s="1004"/>
      <c r="BI38" s="1005"/>
      <c r="BJ38" s="223"/>
      <c r="BK38" s="223"/>
      <c r="BL38" s="223"/>
      <c r="BM38" s="223"/>
      <c r="BN38" s="223"/>
      <c r="BO38" s="232"/>
      <c r="BP38" s="232"/>
      <c r="BQ38" s="229">
        <v>32</v>
      </c>
      <c r="BR38" s="230"/>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1"/>
    </row>
    <row r="39" spans="1:131" ht="26.25" customHeight="1" x14ac:dyDescent="0.15">
      <c r="A39" s="233">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4"/>
      <c r="AL39" s="1003"/>
      <c r="AM39" s="1003"/>
      <c r="AN39" s="1003"/>
      <c r="AO39" s="1003"/>
      <c r="AP39" s="1003"/>
      <c r="AQ39" s="1003"/>
      <c r="AR39" s="1003"/>
      <c r="AS39" s="1003"/>
      <c r="AT39" s="1003"/>
      <c r="AU39" s="1003"/>
      <c r="AV39" s="1003"/>
      <c r="AW39" s="1003"/>
      <c r="AX39" s="1003"/>
      <c r="AY39" s="1003"/>
      <c r="AZ39" s="1075"/>
      <c r="BA39" s="1075"/>
      <c r="BB39" s="1075"/>
      <c r="BC39" s="1075"/>
      <c r="BD39" s="1075"/>
      <c r="BE39" s="1004"/>
      <c r="BF39" s="1004"/>
      <c r="BG39" s="1004"/>
      <c r="BH39" s="1004"/>
      <c r="BI39" s="1005"/>
      <c r="BJ39" s="223"/>
      <c r="BK39" s="223"/>
      <c r="BL39" s="223"/>
      <c r="BM39" s="223"/>
      <c r="BN39" s="223"/>
      <c r="BO39" s="232"/>
      <c r="BP39" s="232"/>
      <c r="BQ39" s="229">
        <v>33</v>
      </c>
      <c r="BR39" s="230"/>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1"/>
    </row>
    <row r="40" spans="1:131" ht="26.25" customHeight="1" x14ac:dyDescent="0.15">
      <c r="A40" s="229">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4"/>
      <c r="AL40" s="1003"/>
      <c r="AM40" s="1003"/>
      <c r="AN40" s="1003"/>
      <c r="AO40" s="1003"/>
      <c r="AP40" s="1003"/>
      <c r="AQ40" s="1003"/>
      <c r="AR40" s="1003"/>
      <c r="AS40" s="1003"/>
      <c r="AT40" s="1003"/>
      <c r="AU40" s="1003"/>
      <c r="AV40" s="1003"/>
      <c r="AW40" s="1003"/>
      <c r="AX40" s="1003"/>
      <c r="AY40" s="1003"/>
      <c r="AZ40" s="1075"/>
      <c r="BA40" s="1075"/>
      <c r="BB40" s="1075"/>
      <c r="BC40" s="1075"/>
      <c r="BD40" s="1075"/>
      <c r="BE40" s="1004"/>
      <c r="BF40" s="1004"/>
      <c r="BG40" s="1004"/>
      <c r="BH40" s="1004"/>
      <c r="BI40" s="1005"/>
      <c r="BJ40" s="223"/>
      <c r="BK40" s="223"/>
      <c r="BL40" s="223"/>
      <c r="BM40" s="223"/>
      <c r="BN40" s="223"/>
      <c r="BO40" s="232"/>
      <c r="BP40" s="232"/>
      <c r="BQ40" s="229">
        <v>34</v>
      </c>
      <c r="BR40" s="230"/>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1"/>
    </row>
    <row r="41" spans="1:131" ht="26.25" customHeight="1" x14ac:dyDescent="0.15">
      <c r="A41" s="229">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4"/>
      <c r="AL41" s="1003"/>
      <c r="AM41" s="1003"/>
      <c r="AN41" s="1003"/>
      <c r="AO41" s="1003"/>
      <c r="AP41" s="1003"/>
      <c r="AQ41" s="1003"/>
      <c r="AR41" s="1003"/>
      <c r="AS41" s="1003"/>
      <c r="AT41" s="1003"/>
      <c r="AU41" s="1003"/>
      <c r="AV41" s="1003"/>
      <c r="AW41" s="1003"/>
      <c r="AX41" s="1003"/>
      <c r="AY41" s="1003"/>
      <c r="AZ41" s="1075"/>
      <c r="BA41" s="1075"/>
      <c r="BB41" s="1075"/>
      <c r="BC41" s="1075"/>
      <c r="BD41" s="1075"/>
      <c r="BE41" s="1004"/>
      <c r="BF41" s="1004"/>
      <c r="BG41" s="1004"/>
      <c r="BH41" s="1004"/>
      <c r="BI41" s="1005"/>
      <c r="BJ41" s="223"/>
      <c r="BK41" s="223"/>
      <c r="BL41" s="223"/>
      <c r="BM41" s="223"/>
      <c r="BN41" s="223"/>
      <c r="BO41" s="232"/>
      <c r="BP41" s="232"/>
      <c r="BQ41" s="229">
        <v>35</v>
      </c>
      <c r="BR41" s="230"/>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1"/>
    </row>
    <row r="42" spans="1:131" ht="26.25" customHeight="1" x14ac:dyDescent="0.15">
      <c r="A42" s="229">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4"/>
      <c r="AL42" s="1003"/>
      <c r="AM42" s="1003"/>
      <c r="AN42" s="1003"/>
      <c r="AO42" s="1003"/>
      <c r="AP42" s="1003"/>
      <c r="AQ42" s="1003"/>
      <c r="AR42" s="1003"/>
      <c r="AS42" s="1003"/>
      <c r="AT42" s="1003"/>
      <c r="AU42" s="1003"/>
      <c r="AV42" s="1003"/>
      <c r="AW42" s="1003"/>
      <c r="AX42" s="1003"/>
      <c r="AY42" s="1003"/>
      <c r="AZ42" s="1075"/>
      <c r="BA42" s="1075"/>
      <c r="BB42" s="1075"/>
      <c r="BC42" s="1075"/>
      <c r="BD42" s="1075"/>
      <c r="BE42" s="1004"/>
      <c r="BF42" s="1004"/>
      <c r="BG42" s="1004"/>
      <c r="BH42" s="1004"/>
      <c r="BI42" s="1005"/>
      <c r="BJ42" s="223"/>
      <c r="BK42" s="223"/>
      <c r="BL42" s="223"/>
      <c r="BM42" s="223"/>
      <c r="BN42" s="223"/>
      <c r="BO42" s="232"/>
      <c r="BP42" s="232"/>
      <c r="BQ42" s="229">
        <v>36</v>
      </c>
      <c r="BR42" s="230"/>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1"/>
    </row>
    <row r="43" spans="1:131" ht="26.25" customHeight="1" x14ac:dyDescent="0.15">
      <c r="A43" s="229">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4"/>
      <c r="AL43" s="1003"/>
      <c r="AM43" s="1003"/>
      <c r="AN43" s="1003"/>
      <c r="AO43" s="1003"/>
      <c r="AP43" s="1003"/>
      <c r="AQ43" s="1003"/>
      <c r="AR43" s="1003"/>
      <c r="AS43" s="1003"/>
      <c r="AT43" s="1003"/>
      <c r="AU43" s="1003"/>
      <c r="AV43" s="1003"/>
      <c r="AW43" s="1003"/>
      <c r="AX43" s="1003"/>
      <c r="AY43" s="1003"/>
      <c r="AZ43" s="1075"/>
      <c r="BA43" s="1075"/>
      <c r="BB43" s="1075"/>
      <c r="BC43" s="1075"/>
      <c r="BD43" s="1075"/>
      <c r="BE43" s="1004"/>
      <c r="BF43" s="1004"/>
      <c r="BG43" s="1004"/>
      <c r="BH43" s="1004"/>
      <c r="BI43" s="1005"/>
      <c r="BJ43" s="223"/>
      <c r="BK43" s="223"/>
      <c r="BL43" s="223"/>
      <c r="BM43" s="223"/>
      <c r="BN43" s="223"/>
      <c r="BO43" s="232"/>
      <c r="BP43" s="232"/>
      <c r="BQ43" s="229">
        <v>37</v>
      </c>
      <c r="BR43" s="230"/>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1"/>
    </row>
    <row r="44" spans="1:131" ht="26.25" customHeight="1" x14ac:dyDescent="0.15">
      <c r="A44" s="229">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4"/>
      <c r="AL44" s="1003"/>
      <c r="AM44" s="1003"/>
      <c r="AN44" s="1003"/>
      <c r="AO44" s="1003"/>
      <c r="AP44" s="1003"/>
      <c r="AQ44" s="1003"/>
      <c r="AR44" s="1003"/>
      <c r="AS44" s="1003"/>
      <c r="AT44" s="1003"/>
      <c r="AU44" s="1003"/>
      <c r="AV44" s="1003"/>
      <c r="AW44" s="1003"/>
      <c r="AX44" s="1003"/>
      <c r="AY44" s="1003"/>
      <c r="AZ44" s="1075"/>
      <c r="BA44" s="1075"/>
      <c r="BB44" s="1075"/>
      <c r="BC44" s="1075"/>
      <c r="BD44" s="1075"/>
      <c r="BE44" s="1004"/>
      <c r="BF44" s="1004"/>
      <c r="BG44" s="1004"/>
      <c r="BH44" s="1004"/>
      <c r="BI44" s="1005"/>
      <c r="BJ44" s="223"/>
      <c r="BK44" s="223"/>
      <c r="BL44" s="223"/>
      <c r="BM44" s="223"/>
      <c r="BN44" s="223"/>
      <c r="BO44" s="232"/>
      <c r="BP44" s="232"/>
      <c r="BQ44" s="229">
        <v>38</v>
      </c>
      <c r="BR44" s="230"/>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1"/>
    </row>
    <row r="45" spans="1:131" ht="26.25" customHeight="1" x14ac:dyDescent="0.15">
      <c r="A45" s="229">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4"/>
      <c r="AL45" s="1003"/>
      <c r="AM45" s="1003"/>
      <c r="AN45" s="1003"/>
      <c r="AO45" s="1003"/>
      <c r="AP45" s="1003"/>
      <c r="AQ45" s="1003"/>
      <c r="AR45" s="1003"/>
      <c r="AS45" s="1003"/>
      <c r="AT45" s="1003"/>
      <c r="AU45" s="1003"/>
      <c r="AV45" s="1003"/>
      <c r="AW45" s="1003"/>
      <c r="AX45" s="1003"/>
      <c r="AY45" s="1003"/>
      <c r="AZ45" s="1075"/>
      <c r="BA45" s="1075"/>
      <c r="BB45" s="1075"/>
      <c r="BC45" s="1075"/>
      <c r="BD45" s="1075"/>
      <c r="BE45" s="1004"/>
      <c r="BF45" s="1004"/>
      <c r="BG45" s="1004"/>
      <c r="BH45" s="1004"/>
      <c r="BI45" s="1005"/>
      <c r="BJ45" s="223"/>
      <c r="BK45" s="223"/>
      <c r="BL45" s="223"/>
      <c r="BM45" s="223"/>
      <c r="BN45" s="223"/>
      <c r="BO45" s="232"/>
      <c r="BP45" s="232"/>
      <c r="BQ45" s="229">
        <v>39</v>
      </c>
      <c r="BR45" s="230"/>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1"/>
    </row>
    <row r="46" spans="1:131" ht="26.25" customHeight="1" x14ac:dyDescent="0.15">
      <c r="A46" s="229">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4"/>
      <c r="AL46" s="1003"/>
      <c r="AM46" s="1003"/>
      <c r="AN46" s="1003"/>
      <c r="AO46" s="1003"/>
      <c r="AP46" s="1003"/>
      <c r="AQ46" s="1003"/>
      <c r="AR46" s="1003"/>
      <c r="AS46" s="1003"/>
      <c r="AT46" s="1003"/>
      <c r="AU46" s="1003"/>
      <c r="AV46" s="1003"/>
      <c r="AW46" s="1003"/>
      <c r="AX46" s="1003"/>
      <c r="AY46" s="1003"/>
      <c r="AZ46" s="1075"/>
      <c r="BA46" s="1075"/>
      <c r="BB46" s="1075"/>
      <c r="BC46" s="1075"/>
      <c r="BD46" s="1075"/>
      <c r="BE46" s="1004"/>
      <c r="BF46" s="1004"/>
      <c r="BG46" s="1004"/>
      <c r="BH46" s="1004"/>
      <c r="BI46" s="1005"/>
      <c r="BJ46" s="223"/>
      <c r="BK46" s="223"/>
      <c r="BL46" s="223"/>
      <c r="BM46" s="223"/>
      <c r="BN46" s="223"/>
      <c r="BO46" s="232"/>
      <c r="BP46" s="232"/>
      <c r="BQ46" s="229">
        <v>40</v>
      </c>
      <c r="BR46" s="230"/>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1"/>
    </row>
    <row r="47" spans="1:131" ht="26.25" customHeight="1" x14ac:dyDescent="0.15">
      <c r="A47" s="229">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4"/>
      <c r="AL47" s="1003"/>
      <c r="AM47" s="1003"/>
      <c r="AN47" s="1003"/>
      <c r="AO47" s="1003"/>
      <c r="AP47" s="1003"/>
      <c r="AQ47" s="1003"/>
      <c r="AR47" s="1003"/>
      <c r="AS47" s="1003"/>
      <c r="AT47" s="1003"/>
      <c r="AU47" s="1003"/>
      <c r="AV47" s="1003"/>
      <c r="AW47" s="1003"/>
      <c r="AX47" s="1003"/>
      <c r="AY47" s="1003"/>
      <c r="AZ47" s="1075"/>
      <c r="BA47" s="1075"/>
      <c r="BB47" s="1075"/>
      <c r="BC47" s="1075"/>
      <c r="BD47" s="1075"/>
      <c r="BE47" s="1004"/>
      <c r="BF47" s="1004"/>
      <c r="BG47" s="1004"/>
      <c r="BH47" s="1004"/>
      <c r="BI47" s="1005"/>
      <c r="BJ47" s="223"/>
      <c r="BK47" s="223"/>
      <c r="BL47" s="223"/>
      <c r="BM47" s="223"/>
      <c r="BN47" s="223"/>
      <c r="BO47" s="232"/>
      <c r="BP47" s="232"/>
      <c r="BQ47" s="229">
        <v>41</v>
      </c>
      <c r="BR47" s="230"/>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1"/>
    </row>
    <row r="48" spans="1:131" ht="26.25" customHeight="1" x14ac:dyDescent="0.15">
      <c r="A48" s="229">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4"/>
      <c r="AL48" s="1003"/>
      <c r="AM48" s="1003"/>
      <c r="AN48" s="1003"/>
      <c r="AO48" s="1003"/>
      <c r="AP48" s="1003"/>
      <c r="AQ48" s="1003"/>
      <c r="AR48" s="1003"/>
      <c r="AS48" s="1003"/>
      <c r="AT48" s="1003"/>
      <c r="AU48" s="1003"/>
      <c r="AV48" s="1003"/>
      <c r="AW48" s="1003"/>
      <c r="AX48" s="1003"/>
      <c r="AY48" s="1003"/>
      <c r="AZ48" s="1075"/>
      <c r="BA48" s="1075"/>
      <c r="BB48" s="1075"/>
      <c r="BC48" s="1075"/>
      <c r="BD48" s="1075"/>
      <c r="BE48" s="1004"/>
      <c r="BF48" s="1004"/>
      <c r="BG48" s="1004"/>
      <c r="BH48" s="1004"/>
      <c r="BI48" s="1005"/>
      <c r="BJ48" s="223"/>
      <c r="BK48" s="223"/>
      <c r="BL48" s="223"/>
      <c r="BM48" s="223"/>
      <c r="BN48" s="223"/>
      <c r="BO48" s="232"/>
      <c r="BP48" s="232"/>
      <c r="BQ48" s="229">
        <v>42</v>
      </c>
      <c r="BR48" s="230"/>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1"/>
    </row>
    <row r="49" spans="1:131" ht="26.25" customHeight="1" x14ac:dyDescent="0.15">
      <c r="A49" s="229">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4"/>
      <c r="AL49" s="1003"/>
      <c r="AM49" s="1003"/>
      <c r="AN49" s="1003"/>
      <c r="AO49" s="1003"/>
      <c r="AP49" s="1003"/>
      <c r="AQ49" s="1003"/>
      <c r="AR49" s="1003"/>
      <c r="AS49" s="1003"/>
      <c r="AT49" s="1003"/>
      <c r="AU49" s="1003"/>
      <c r="AV49" s="1003"/>
      <c r="AW49" s="1003"/>
      <c r="AX49" s="1003"/>
      <c r="AY49" s="1003"/>
      <c r="AZ49" s="1075"/>
      <c r="BA49" s="1075"/>
      <c r="BB49" s="1075"/>
      <c r="BC49" s="1075"/>
      <c r="BD49" s="1075"/>
      <c r="BE49" s="1004"/>
      <c r="BF49" s="1004"/>
      <c r="BG49" s="1004"/>
      <c r="BH49" s="1004"/>
      <c r="BI49" s="1005"/>
      <c r="BJ49" s="223"/>
      <c r="BK49" s="223"/>
      <c r="BL49" s="223"/>
      <c r="BM49" s="223"/>
      <c r="BN49" s="223"/>
      <c r="BO49" s="232"/>
      <c r="BP49" s="232"/>
      <c r="BQ49" s="229">
        <v>43</v>
      </c>
      <c r="BR49" s="230"/>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1"/>
    </row>
    <row r="50" spans="1:131" ht="26.25" customHeight="1" x14ac:dyDescent="0.15">
      <c r="A50" s="229">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4"/>
      <c r="BF50" s="1004"/>
      <c r="BG50" s="1004"/>
      <c r="BH50" s="1004"/>
      <c r="BI50" s="1005"/>
      <c r="BJ50" s="223"/>
      <c r="BK50" s="223"/>
      <c r="BL50" s="223"/>
      <c r="BM50" s="223"/>
      <c r="BN50" s="223"/>
      <c r="BO50" s="232"/>
      <c r="BP50" s="232"/>
      <c r="BQ50" s="229">
        <v>44</v>
      </c>
      <c r="BR50" s="230"/>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1"/>
    </row>
    <row r="51" spans="1:131" ht="26.25" customHeight="1" x14ac:dyDescent="0.15">
      <c r="A51" s="229">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4"/>
      <c r="BF51" s="1004"/>
      <c r="BG51" s="1004"/>
      <c r="BH51" s="1004"/>
      <c r="BI51" s="1005"/>
      <c r="BJ51" s="223"/>
      <c r="BK51" s="223"/>
      <c r="BL51" s="223"/>
      <c r="BM51" s="223"/>
      <c r="BN51" s="223"/>
      <c r="BO51" s="232"/>
      <c r="BP51" s="232"/>
      <c r="BQ51" s="229">
        <v>45</v>
      </c>
      <c r="BR51" s="230"/>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1"/>
    </row>
    <row r="52" spans="1:131" ht="26.25" customHeight="1" x14ac:dyDescent="0.15">
      <c r="A52" s="229">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4"/>
      <c r="BF52" s="1004"/>
      <c r="BG52" s="1004"/>
      <c r="BH52" s="1004"/>
      <c r="BI52" s="1005"/>
      <c r="BJ52" s="223"/>
      <c r="BK52" s="223"/>
      <c r="BL52" s="223"/>
      <c r="BM52" s="223"/>
      <c r="BN52" s="223"/>
      <c r="BO52" s="232"/>
      <c r="BP52" s="232"/>
      <c r="BQ52" s="229">
        <v>46</v>
      </c>
      <c r="BR52" s="230"/>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1"/>
    </row>
    <row r="53" spans="1:131" ht="26.25" customHeight="1" x14ac:dyDescent="0.15">
      <c r="A53" s="229">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4"/>
      <c r="BF53" s="1004"/>
      <c r="BG53" s="1004"/>
      <c r="BH53" s="1004"/>
      <c r="BI53" s="1005"/>
      <c r="BJ53" s="223"/>
      <c r="BK53" s="223"/>
      <c r="BL53" s="223"/>
      <c r="BM53" s="223"/>
      <c r="BN53" s="223"/>
      <c r="BO53" s="232"/>
      <c r="BP53" s="232"/>
      <c r="BQ53" s="229">
        <v>47</v>
      </c>
      <c r="BR53" s="230"/>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1"/>
    </row>
    <row r="54" spans="1:131" ht="26.25" customHeight="1" x14ac:dyDescent="0.15">
      <c r="A54" s="229">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4"/>
      <c r="BF54" s="1004"/>
      <c r="BG54" s="1004"/>
      <c r="BH54" s="1004"/>
      <c r="BI54" s="1005"/>
      <c r="BJ54" s="223"/>
      <c r="BK54" s="223"/>
      <c r="BL54" s="223"/>
      <c r="BM54" s="223"/>
      <c r="BN54" s="223"/>
      <c r="BO54" s="232"/>
      <c r="BP54" s="232"/>
      <c r="BQ54" s="229">
        <v>48</v>
      </c>
      <c r="BR54" s="230"/>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1"/>
    </row>
    <row r="55" spans="1:131" ht="26.25" customHeight="1" x14ac:dyDescent="0.15">
      <c r="A55" s="229">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4"/>
      <c r="BF55" s="1004"/>
      <c r="BG55" s="1004"/>
      <c r="BH55" s="1004"/>
      <c r="BI55" s="1005"/>
      <c r="BJ55" s="223"/>
      <c r="BK55" s="223"/>
      <c r="BL55" s="223"/>
      <c r="BM55" s="223"/>
      <c r="BN55" s="223"/>
      <c r="BO55" s="232"/>
      <c r="BP55" s="232"/>
      <c r="BQ55" s="229">
        <v>49</v>
      </c>
      <c r="BR55" s="230"/>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1"/>
    </row>
    <row r="56" spans="1:131" ht="26.25" customHeight="1" x14ac:dyDescent="0.15">
      <c r="A56" s="229">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4"/>
      <c r="BF56" s="1004"/>
      <c r="BG56" s="1004"/>
      <c r="BH56" s="1004"/>
      <c r="BI56" s="1005"/>
      <c r="BJ56" s="223"/>
      <c r="BK56" s="223"/>
      <c r="BL56" s="223"/>
      <c r="BM56" s="223"/>
      <c r="BN56" s="223"/>
      <c r="BO56" s="232"/>
      <c r="BP56" s="232"/>
      <c r="BQ56" s="229">
        <v>50</v>
      </c>
      <c r="BR56" s="230"/>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1"/>
    </row>
    <row r="57" spans="1:131" ht="26.25" customHeight="1" x14ac:dyDescent="0.15">
      <c r="A57" s="229">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4"/>
      <c r="BF57" s="1004"/>
      <c r="BG57" s="1004"/>
      <c r="BH57" s="1004"/>
      <c r="BI57" s="1005"/>
      <c r="BJ57" s="223"/>
      <c r="BK57" s="223"/>
      <c r="BL57" s="223"/>
      <c r="BM57" s="223"/>
      <c r="BN57" s="223"/>
      <c r="BO57" s="232"/>
      <c r="BP57" s="232"/>
      <c r="BQ57" s="229">
        <v>51</v>
      </c>
      <c r="BR57" s="230"/>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1"/>
    </row>
    <row r="58" spans="1:131" ht="26.25" customHeight="1" x14ac:dyDescent="0.15">
      <c r="A58" s="229">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4"/>
      <c r="BF58" s="1004"/>
      <c r="BG58" s="1004"/>
      <c r="BH58" s="1004"/>
      <c r="BI58" s="1005"/>
      <c r="BJ58" s="223"/>
      <c r="BK58" s="223"/>
      <c r="BL58" s="223"/>
      <c r="BM58" s="223"/>
      <c r="BN58" s="223"/>
      <c r="BO58" s="232"/>
      <c r="BP58" s="232"/>
      <c r="BQ58" s="229">
        <v>52</v>
      </c>
      <c r="BR58" s="230"/>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1"/>
    </row>
    <row r="59" spans="1:131" ht="26.25" customHeight="1" x14ac:dyDescent="0.15">
      <c r="A59" s="229">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4"/>
      <c r="BF59" s="1004"/>
      <c r="BG59" s="1004"/>
      <c r="BH59" s="1004"/>
      <c r="BI59" s="1005"/>
      <c r="BJ59" s="223"/>
      <c r="BK59" s="223"/>
      <c r="BL59" s="223"/>
      <c r="BM59" s="223"/>
      <c r="BN59" s="223"/>
      <c r="BO59" s="232"/>
      <c r="BP59" s="232"/>
      <c r="BQ59" s="229">
        <v>53</v>
      </c>
      <c r="BR59" s="230"/>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1"/>
    </row>
    <row r="60" spans="1:131" ht="26.25" customHeight="1" x14ac:dyDescent="0.15">
      <c r="A60" s="229">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4"/>
      <c r="BF60" s="1004"/>
      <c r="BG60" s="1004"/>
      <c r="BH60" s="1004"/>
      <c r="BI60" s="1005"/>
      <c r="BJ60" s="223"/>
      <c r="BK60" s="223"/>
      <c r="BL60" s="223"/>
      <c r="BM60" s="223"/>
      <c r="BN60" s="223"/>
      <c r="BO60" s="232"/>
      <c r="BP60" s="232"/>
      <c r="BQ60" s="229">
        <v>54</v>
      </c>
      <c r="BR60" s="230"/>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1"/>
    </row>
    <row r="61" spans="1:131" ht="26.25" customHeight="1" thickBot="1" x14ac:dyDescent="0.2">
      <c r="A61" s="229">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4"/>
      <c r="BF61" s="1004"/>
      <c r="BG61" s="1004"/>
      <c r="BH61" s="1004"/>
      <c r="BI61" s="1005"/>
      <c r="BJ61" s="223"/>
      <c r="BK61" s="223"/>
      <c r="BL61" s="223"/>
      <c r="BM61" s="223"/>
      <c r="BN61" s="223"/>
      <c r="BO61" s="232"/>
      <c r="BP61" s="232"/>
      <c r="BQ61" s="229">
        <v>55</v>
      </c>
      <c r="BR61" s="230"/>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1"/>
    </row>
    <row r="62" spans="1:131" ht="26.25" customHeight="1" x14ac:dyDescent="0.15">
      <c r="A62" s="229">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4"/>
      <c r="BF62" s="1004"/>
      <c r="BG62" s="1004"/>
      <c r="BH62" s="1004"/>
      <c r="BI62" s="1005"/>
      <c r="BJ62" s="1061" t="s">
        <v>414</v>
      </c>
      <c r="BK62" s="1062"/>
      <c r="BL62" s="1062"/>
      <c r="BM62" s="1062"/>
      <c r="BN62" s="1063"/>
      <c r="BO62" s="232"/>
      <c r="BP62" s="232"/>
      <c r="BQ62" s="229">
        <v>56</v>
      </c>
      <c r="BR62" s="230"/>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1"/>
    </row>
    <row r="63" spans="1:131" ht="26.25" customHeight="1" thickBot="1" x14ac:dyDescent="0.2">
      <c r="A63" s="231" t="s">
        <v>393</v>
      </c>
      <c r="B63" s="969" t="s">
        <v>415</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4"/>
      <c r="AF63" s="1055">
        <v>4750</v>
      </c>
      <c r="AG63" s="991"/>
      <c r="AH63" s="991"/>
      <c r="AI63" s="991"/>
      <c r="AJ63" s="1056"/>
      <c r="AK63" s="1057"/>
      <c r="AL63" s="995"/>
      <c r="AM63" s="995"/>
      <c r="AN63" s="995"/>
      <c r="AO63" s="995"/>
      <c r="AP63" s="991">
        <v>17151</v>
      </c>
      <c r="AQ63" s="991"/>
      <c r="AR63" s="991"/>
      <c r="AS63" s="991"/>
      <c r="AT63" s="991"/>
      <c r="AU63" s="991">
        <v>11723</v>
      </c>
      <c r="AV63" s="991"/>
      <c r="AW63" s="991"/>
      <c r="AX63" s="991"/>
      <c r="AY63" s="991"/>
      <c r="AZ63" s="1051"/>
      <c r="BA63" s="1051"/>
      <c r="BB63" s="1051"/>
      <c r="BC63" s="1051"/>
      <c r="BD63" s="1051"/>
      <c r="BE63" s="992"/>
      <c r="BF63" s="992"/>
      <c r="BG63" s="992"/>
      <c r="BH63" s="992"/>
      <c r="BI63" s="993"/>
      <c r="BJ63" s="1052" t="s">
        <v>182</v>
      </c>
      <c r="BK63" s="985"/>
      <c r="BL63" s="985"/>
      <c r="BM63" s="985"/>
      <c r="BN63" s="1053"/>
      <c r="BO63" s="232"/>
      <c r="BP63" s="232"/>
      <c r="BQ63" s="229">
        <v>57</v>
      </c>
      <c r="BR63" s="230"/>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1"/>
    </row>
    <row r="66" spans="1:131" ht="26.25" customHeight="1" x14ac:dyDescent="0.15">
      <c r="A66" s="1029" t="s">
        <v>417</v>
      </c>
      <c r="B66" s="1030"/>
      <c r="C66" s="1030"/>
      <c r="D66" s="1030"/>
      <c r="E66" s="1030"/>
      <c r="F66" s="1030"/>
      <c r="G66" s="1030"/>
      <c r="H66" s="1030"/>
      <c r="I66" s="1030"/>
      <c r="J66" s="1030"/>
      <c r="K66" s="1030"/>
      <c r="L66" s="1030"/>
      <c r="M66" s="1030"/>
      <c r="N66" s="1030"/>
      <c r="O66" s="1030"/>
      <c r="P66" s="1031"/>
      <c r="Q66" s="1035" t="s">
        <v>418</v>
      </c>
      <c r="R66" s="1036"/>
      <c r="S66" s="1036"/>
      <c r="T66" s="1036"/>
      <c r="U66" s="1037"/>
      <c r="V66" s="1035" t="s">
        <v>399</v>
      </c>
      <c r="W66" s="1036"/>
      <c r="X66" s="1036"/>
      <c r="Y66" s="1036"/>
      <c r="Z66" s="1037"/>
      <c r="AA66" s="1035" t="s">
        <v>419</v>
      </c>
      <c r="AB66" s="1036"/>
      <c r="AC66" s="1036"/>
      <c r="AD66" s="1036"/>
      <c r="AE66" s="1037"/>
      <c r="AF66" s="1041" t="s">
        <v>420</v>
      </c>
      <c r="AG66" s="1042"/>
      <c r="AH66" s="1042"/>
      <c r="AI66" s="1042"/>
      <c r="AJ66" s="1043"/>
      <c r="AK66" s="1035" t="s">
        <v>421</v>
      </c>
      <c r="AL66" s="1030"/>
      <c r="AM66" s="1030"/>
      <c r="AN66" s="1030"/>
      <c r="AO66" s="1031"/>
      <c r="AP66" s="1035" t="s">
        <v>422</v>
      </c>
      <c r="AQ66" s="1036"/>
      <c r="AR66" s="1036"/>
      <c r="AS66" s="1036"/>
      <c r="AT66" s="1037"/>
      <c r="AU66" s="1035" t="s">
        <v>423</v>
      </c>
      <c r="AV66" s="1036"/>
      <c r="AW66" s="1036"/>
      <c r="AX66" s="1036"/>
      <c r="AY66" s="1037"/>
      <c r="AZ66" s="1035" t="s">
        <v>381</v>
      </c>
      <c r="BA66" s="1036"/>
      <c r="BB66" s="1036"/>
      <c r="BC66" s="1036"/>
      <c r="BD66" s="1049"/>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9" t="s">
        <v>579</v>
      </c>
      <c r="C68" s="1020"/>
      <c r="D68" s="1020"/>
      <c r="E68" s="1020"/>
      <c r="F68" s="1020"/>
      <c r="G68" s="1020"/>
      <c r="H68" s="1020"/>
      <c r="I68" s="1020"/>
      <c r="J68" s="1020"/>
      <c r="K68" s="1020"/>
      <c r="L68" s="1020"/>
      <c r="M68" s="1020"/>
      <c r="N68" s="1020"/>
      <c r="O68" s="1020"/>
      <c r="P68" s="1021"/>
      <c r="Q68" s="1022"/>
      <c r="R68" s="1016"/>
      <c r="S68" s="1016"/>
      <c r="T68" s="1016"/>
      <c r="U68" s="1016"/>
      <c r="V68" s="1016"/>
      <c r="W68" s="1016"/>
      <c r="X68" s="1016"/>
      <c r="Y68" s="1016"/>
      <c r="Z68" s="1016"/>
      <c r="AA68" s="1016"/>
      <c r="AB68" s="1016"/>
      <c r="AC68" s="1016"/>
      <c r="AD68" s="1016"/>
      <c r="AE68" s="1016"/>
      <c r="AF68" s="1016"/>
      <c r="AG68" s="1016"/>
      <c r="AH68" s="1016"/>
      <c r="AI68" s="1016"/>
      <c r="AJ68" s="1016"/>
      <c r="AK68" s="1016"/>
      <c r="AL68" s="1016"/>
      <c r="AM68" s="1016"/>
      <c r="AN68" s="1016"/>
      <c r="AO68" s="1016"/>
      <c r="AP68" s="1016"/>
      <c r="AQ68" s="1016"/>
      <c r="AR68" s="1016"/>
      <c r="AS68" s="1016"/>
      <c r="AT68" s="1016"/>
      <c r="AU68" s="1016"/>
      <c r="AV68" s="1016"/>
      <c r="AW68" s="1016"/>
      <c r="AX68" s="1016"/>
      <c r="AY68" s="1016"/>
      <c r="AZ68" s="1017"/>
      <c r="BA68" s="1017"/>
      <c r="BB68" s="1017"/>
      <c r="BC68" s="1017"/>
      <c r="BD68" s="1018"/>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581</v>
      </c>
      <c r="C69" s="1007"/>
      <c r="D69" s="1007"/>
      <c r="E69" s="1007"/>
      <c r="F69" s="1007"/>
      <c r="G69" s="1007"/>
      <c r="H69" s="1007"/>
      <c r="I69" s="1007"/>
      <c r="J69" s="1007"/>
      <c r="K69" s="1007"/>
      <c r="L69" s="1007"/>
      <c r="M69" s="1007"/>
      <c r="N69" s="1007"/>
      <c r="O69" s="1007"/>
      <c r="P69" s="1008"/>
      <c r="Q69" s="1009">
        <v>584</v>
      </c>
      <c r="R69" s="1003"/>
      <c r="S69" s="1003"/>
      <c r="T69" s="1003"/>
      <c r="U69" s="1003"/>
      <c r="V69" s="1003">
        <v>447</v>
      </c>
      <c r="W69" s="1003"/>
      <c r="X69" s="1003"/>
      <c r="Y69" s="1003"/>
      <c r="Z69" s="1003"/>
      <c r="AA69" s="1003">
        <v>137</v>
      </c>
      <c r="AB69" s="1003"/>
      <c r="AC69" s="1003"/>
      <c r="AD69" s="1003"/>
      <c r="AE69" s="1003"/>
      <c r="AF69" s="1003">
        <v>137</v>
      </c>
      <c r="AG69" s="1003"/>
      <c r="AH69" s="1003"/>
      <c r="AI69" s="1003"/>
      <c r="AJ69" s="1003"/>
      <c r="AK69" s="1003" t="s">
        <v>580</v>
      </c>
      <c r="AL69" s="1003"/>
      <c r="AM69" s="1003"/>
      <c r="AN69" s="1003"/>
      <c r="AO69" s="1003"/>
      <c r="AP69" s="1003" t="s">
        <v>580</v>
      </c>
      <c r="AQ69" s="1003"/>
      <c r="AR69" s="1003"/>
      <c r="AS69" s="1003"/>
      <c r="AT69" s="1003"/>
      <c r="AU69" s="1003" t="s">
        <v>580</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582</v>
      </c>
      <c r="C70" s="1007"/>
      <c r="D70" s="1007"/>
      <c r="E70" s="1007"/>
      <c r="F70" s="1007"/>
      <c r="G70" s="1007"/>
      <c r="H70" s="1007"/>
      <c r="I70" s="1007"/>
      <c r="J70" s="1007"/>
      <c r="K70" s="1007"/>
      <c r="L70" s="1007"/>
      <c r="M70" s="1007"/>
      <c r="N70" s="1007"/>
      <c r="O70" s="1007"/>
      <c r="P70" s="1008"/>
      <c r="Q70" s="1009">
        <v>574</v>
      </c>
      <c r="R70" s="1003"/>
      <c r="S70" s="1003"/>
      <c r="T70" s="1003"/>
      <c r="U70" s="1003"/>
      <c r="V70" s="1003">
        <v>570</v>
      </c>
      <c r="W70" s="1003"/>
      <c r="X70" s="1003"/>
      <c r="Y70" s="1003"/>
      <c r="Z70" s="1003"/>
      <c r="AA70" s="1003">
        <v>4</v>
      </c>
      <c r="AB70" s="1003"/>
      <c r="AC70" s="1003"/>
      <c r="AD70" s="1003"/>
      <c r="AE70" s="1003"/>
      <c r="AF70" s="1003">
        <v>4</v>
      </c>
      <c r="AG70" s="1003"/>
      <c r="AH70" s="1003"/>
      <c r="AI70" s="1003"/>
      <c r="AJ70" s="1003"/>
      <c r="AK70" s="1003" t="s">
        <v>580</v>
      </c>
      <c r="AL70" s="1003"/>
      <c r="AM70" s="1003"/>
      <c r="AN70" s="1003"/>
      <c r="AO70" s="1003"/>
      <c r="AP70" s="1003">
        <v>130</v>
      </c>
      <c r="AQ70" s="1003"/>
      <c r="AR70" s="1003"/>
      <c r="AS70" s="1003"/>
      <c r="AT70" s="1003"/>
      <c r="AU70" s="1003">
        <v>11</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583</v>
      </c>
      <c r="C71" s="1007"/>
      <c r="D71" s="1007"/>
      <c r="E71" s="1007"/>
      <c r="F71" s="1007"/>
      <c r="G71" s="1007"/>
      <c r="H71" s="1007"/>
      <c r="I71" s="1007"/>
      <c r="J71" s="1007"/>
      <c r="K71" s="1007"/>
      <c r="L71" s="1007"/>
      <c r="M71" s="1007"/>
      <c r="N71" s="1007"/>
      <c r="O71" s="1007"/>
      <c r="P71" s="1008"/>
      <c r="Q71" s="1009">
        <v>11</v>
      </c>
      <c r="R71" s="1003"/>
      <c r="S71" s="1003"/>
      <c r="T71" s="1003"/>
      <c r="U71" s="1003"/>
      <c r="V71" s="1003">
        <v>4</v>
      </c>
      <c r="W71" s="1003"/>
      <c r="X71" s="1003"/>
      <c r="Y71" s="1003"/>
      <c r="Z71" s="1003"/>
      <c r="AA71" s="1003">
        <v>7</v>
      </c>
      <c r="AB71" s="1003"/>
      <c r="AC71" s="1003"/>
      <c r="AD71" s="1003"/>
      <c r="AE71" s="1003"/>
      <c r="AF71" s="1003">
        <v>7</v>
      </c>
      <c r="AG71" s="1003"/>
      <c r="AH71" s="1003"/>
      <c r="AI71" s="1003"/>
      <c r="AJ71" s="1003"/>
      <c r="AK71" s="1003" t="s">
        <v>580</v>
      </c>
      <c r="AL71" s="1003"/>
      <c r="AM71" s="1003"/>
      <c r="AN71" s="1003"/>
      <c r="AO71" s="1003"/>
      <c r="AP71" s="1003" t="s">
        <v>580</v>
      </c>
      <c r="AQ71" s="1003"/>
      <c r="AR71" s="1003"/>
      <c r="AS71" s="1003"/>
      <c r="AT71" s="1003"/>
      <c r="AU71" s="1003" t="s">
        <v>580</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584</v>
      </c>
      <c r="C72" s="1007"/>
      <c r="D72" s="1007"/>
      <c r="E72" s="1007"/>
      <c r="F72" s="1007"/>
      <c r="G72" s="1007"/>
      <c r="H72" s="1007"/>
      <c r="I72" s="1007"/>
      <c r="J72" s="1007"/>
      <c r="K72" s="1007"/>
      <c r="L72" s="1007"/>
      <c r="M72" s="1007"/>
      <c r="N72" s="1007"/>
      <c r="O72" s="1007"/>
      <c r="P72" s="1008"/>
      <c r="Q72" s="1009">
        <v>8705</v>
      </c>
      <c r="R72" s="1003"/>
      <c r="S72" s="1003"/>
      <c r="T72" s="1003"/>
      <c r="U72" s="1003"/>
      <c r="V72" s="1003">
        <v>7443</v>
      </c>
      <c r="W72" s="1003"/>
      <c r="X72" s="1003"/>
      <c r="Y72" s="1003"/>
      <c r="Z72" s="1003"/>
      <c r="AA72" s="1003">
        <v>1262</v>
      </c>
      <c r="AB72" s="1003"/>
      <c r="AC72" s="1003"/>
      <c r="AD72" s="1003"/>
      <c r="AE72" s="1003"/>
      <c r="AF72" s="1003">
        <v>1262</v>
      </c>
      <c r="AG72" s="1003"/>
      <c r="AH72" s="1003"/>
      <c r="AI72" s="1003"/>
      <c r="AJ72" s="1003"/>
      <c r="AK72" s="1003" t="s">
        <v>580</v>
      </c>
      <c r="AL72" s="1003"/>
      <c r="AM72" s="1003"/>
      <c r="AN72" s="1003"/>
      <c r="AO72" s="1003"/>
      <c r="AP72" s="1003">
        <v>19109</v>
      </c>
      <c r="AQ72" s="1003"/>
      <c r="AR72" s="1003"/>
      <c r="AS72" s="1003"/>
      <c r="AT72" s="1003"/>
      <c r="AU72" s="1003">
        <v>1605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585</v>
      </c>
      <c r="C73" s="1007"/>
      <c r="D73" s="1007"/>
      <c r="E73" s="1007"/>
      <c r="F73" s="1007"/>
      <c r="G73" s="1007"/>
      <c r="H73" s="1007"/>
      <c r="I73" s="1007"/>
      <c r="J73" s="1007"/>
      <c r="K73" s="1007"/>
      <c r="L73" s="1007"/>
      <c r="M73" s="1007"/>
      <c r="N73" s="1007"/>
      <c r="O73" s="1007"/>
      <c r="P73" s="1008"/>
      <c r="Q73" s="1015">
        <v>0</v>
      </c>
      <c r="R73" s="1013"/>
      <c r="S73" s="1013"/>
      <c r="T73" s="1013"/>
      <c r="U73" s="1014"/>
      <c r="V73" s="1003">
        <v>0</v>
      </c>
      <c r="W73" s="1003"/>
      <c r="X73" s="1003"/>
      <c r="Y73" s="1003"/>
      <c r="Z73" s="1003"/>
      <c r="AA73" s="1003">
        <v>0</v>
      </c>
      <c r="AB73" s="1003"/>
      <c r="AC73" s="1003"/>
      <c r="AD73" s="1003"/>
      <c r="AE73" s="1003"/>
      <c r="AF73" s="1003">
        <v>0</v>
      </c>
      <c r="AG73" s="1003"/>
      <c r="AH73" s="1003"/>
      <c r="AI73" s="1003"/>
      <c r="AJ73" s="1003"/>
      <c r="AK73" s="1003" t="s">
        <v>580</v>
      </c>
      <c r="AL73" s="1003"/>
      <c r="AM73" s="1003"/>
      <c r="AN73" s="1003"/>
      <c r="AO73" s="1003"/>
      <c r="AP73" s="1003" t="s">
        <v>580</v>
      </c>
      <c r="AQ73" s="1003"/>
      <c r="AR73" s="1003"/>
      <c r="AS73" s="1003"/>
      <c r="AT73" s="1003"/>
      <c r="AU73" s="1003" t="s">
        <v>580</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586</v>
      </c>
      <c r="C74" s="1007"/>
      <c r="D74" s="1007"/>
      <c r="E74" s="1007"/>
      <c r="F74" s="1007"/>
      <c r="G74" s="1007"/>
      <c r="H74" s="1007"/>
      <c r="I74" s="1007"/>
      <c r="J74" s="1007"/>
      <c r="K74" s="1007"/>
      <c r="L74" s="1007"/>
      <c r="M74" s="1007"/>
      <c r="N74" s="1007"/>
      <c r="O74" s="1007"/>
      <c r="P74" s="1008"/>
      <c r="Q74" s="1009">
        <v>221</v>
      </c>
      <c r="R74" s="1003"/>
      <c r="S74" s="1003"/>
      <c r="T74" s="1003"/>
      <c r="U74" s="1003"/>
      <c r="V74" s="1003">
        <v>212</v>
      </c>
      <c r="W74" s="1003"/>
      <c r="X74" s="1003"/>
      <c r="Y74" s="1003"/>
      <c r="Z74" s="1003"/>
      <c r="AA74" s="1003">
        <v>9</v>
      </c>
      <c r="AB74" s="1003"/>
      <c r="AC74" s="1003"/>
      <c r="AD74" s="1003"/>
      <c r="AE74" s="1003"/>
      <c r="AF74" s="1003">
        <v>9</v>
      </c>
      <c r="AG74" s="1003"/>
      <c r="AH74" s="1003"/>
      <c r="AI74" s="1003"/>
      <c r="AJ74" s="1003"/>
      <c r="AK74" s="1003" t="s">
        <v>580</v>
      </c>
      <c r="AL74" s="1003"/>
      <c r="AM74" s="1003"/>
      <c r="AN74" s="1003"/>
      <c r="AO74" s="1003"/>
      <c r="AP74" s="1003" t="s">
        <v>580</v>
      </c>
      <c r="AQ74" s="1003"/>
      <c r="AR74" s="1003"/>
      <c r="AS74" s="1003"/>
      <c r="AT74" s="1003"/>
      <c r="AU74" s="1003" t="s">
        <v>580</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587</v>
      </c>
      <c r="C75" s="1007"/>
      <c r="D75" s="1007"/>
      <c r="E75" s="1007"/>
      <c r="F75" s="1007"/>
      <c r="G75" s="1007"/>
      <c r="H75" s="1007"/>
      <c r="I75" s="1007"/>
      <c r="J75" s="1007"/>
      <c r="K75" s="1007"/>
      <c r="L75" s="1007"/>
      <c r="M75" s="1007"/>
      <c r="N75" s="1007"/>
      <c r="O75" s="1007"/>
      <c r="P75" s="1008"/>
      <c r="Q75" s="1009"/>
      <c r="R75" s="1003"/>
      <c r="S75" s="1003"/>
      <c r="T75" s="1003"/>
      <c r="U75" s="1003"/>
      <c r="V75" s="1003"/>
      <c r="W75" s="1003"/>
      <c r="X75" s="1003"/>
      <c r="Y75" s="1003"/>
      <c r="Z75" s="1003"/>
      <c r="AA75" s="1003"/>
      <c r="AB75" s="1003"/>
      <c r="AC75" s="1003"/>
      <c r="AD75" s="1003"/>
      <c r="AE75" s="1003"/>
      <c r="AF75" s="1003"/>
      <c r="AG75" s="1003"/>
      <c r="AH75" s="1003"/>
      <c r="AI75" s="1003"/>
      <c r="AJ75" s="1003"/>
      <c r="AK75" s="1012"/>
      <c r="AL75" s="1013"/>
      <c r="AM75" s="1013"/>
      <c r="AN75" s="1013"/>
      <c r="AO75" s="1014"/>
      <c r="AP75" s="1012"/>
      <c r="AQ75" s="1013"/>
      <c r="AR75" s="1013"/>
      <c r="AS75" s="1013"/>
      <c r="AT75" s="1014"/>
      <c r="AU75" s="1012"/>
      <c r="AV75" s="1013"/>
      <c r="AW75" s="1013"/>
      <c r="AX75" s="1013"/>
      <c r="AY75" s="1014"/>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581</v>
      </c>
      <c r="C76" s="1007"/>
      <c r="D76" s="1007"/>
      <c r="E76" s="1007"/>
      <c r="F76" s="1007"/>
      <c r="G76" s="1007"/>
      <c r="H76" s="1007"/>
      <c r="I76" s="1007"/>
      <c r="J76" s="1007"/>
      <c r="K76" s="1007"/>
      <c r="L76" s="1007"/>
      <c r="M76" s="1007"/>
      <c r="N76" s="1007"/>
      <c r="O76" s="1007"/>
      <c r="P76" s="1008"/>
      <c r="Q76" s="1009">
        <v>347</v>
      </c>
      <c r="R76" s="1003"/>
      <c r="S76" s="1003"/>
      <c r="T76" s="1003"/>
      <c r="U76" s="1003"/>
      <c r="V76" s="1003">
        <v>294</v>
      </c>
      <c r="W76" s="1003"/>
      <c r="X76" s="1003"/>
      <c r="Y76" s="1003"/>
      <c r="Z76" s="1003"/>
      <c r="AA76" s="1003">
        <v>54</v>
      </c>
      <c r="AB76" s="1003"/>
      <c r="AC76" s="1003"/>
      <c r="AD76" s="1003"/>
      <c r="AE76" s="1003"/>
      <c r="AF76" s="1003">
        <v>54</v>
      </c>
      <c r="AG76" s="1003"/>
      <c r="AH76" s="1003"/>
      <c r="AI76" s="1003"/>
      <c r="AJ76" s="1003"/>
      <c r="AK76" s="1012">
        <v>135</v>
      </c>
      <c r="AL76" s="1013"/>
      <c r="AM76" s="1013"/>
      <c r="AN76" s="1013"/>
      <c r="AO76" s="1014"/>
      <c r="AP76" s="1003" t="s">
        <v>580</v>
      </c>
      <c r="AQ76" s="1003"/>
      <c r="AR76" s="1003"/>
      <c r="AS76" s="1003"/>
      <c r="AT76" s="1003"/>
      <c r="AU76" s="1003" t="s">
        <v>580</v>
      </c>
      <c r="AV76" s="1003"/>
      <c r="AW76" s="1003"/>
      <c r="AX76" s="1003"/>
      <c r="AY76" s="1003"/>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588</v>
      </c>
      <c r="C77" s="1007"/>
      <c r="D77" s="1007"/>
      <c r="E77" s="1007"/>
      <c r="F77" s="1007"/>
      <c r="G77" s="1007"/>
      <c r="H77" s="1007"/>
      <c r="I77" s="1007"/>
      <c r="J77" s="1007"/>
      <c r="K77" s="1007"/>
      <c r="L77" s="1007"/>
      <c r="M77" s="1007"/>
      <c r="N77" s="1007"/>
      <c r="O77" s="1007"/>
      <c r="P77" s="1008"/>
      <c r="Q77" s="1009">
        <v>304201</v>
      </c>
      <c r="R77" s="1003"/>
      <c r="S77" s="1003"/>
      <c r="T77" s="1003"/>
      <c r="U77" s="1003"/>
      <c r="V77" s="1003">
        <v>288028</v>
      </c>
      <c r="W77" s="1003"/>
      <c r="X77" s="1003"/>
      <c r="Y77" s="1003"/>
      <c r="Z77" s="1003"/>
      <c r="AA77" s="1003">
        <v>16173</v>
      </c>
      <c r="AB77" s="1003"/>
      <c r="AC77" s="1003"/>
      <c r="AD77" s="1003"/>
      <c r="AE77" s="1003"/>
      <c r="AF77" s="1003">
        <v>16179</v>
      </c>
      <c r="AG77" s="1003"/>
      <c r="AH77" s="1003"/>
      <c r="AI77" s="1003"/>
      <c r="AJ77" s="1003"/>
      <c r="AK77" s="1012" t="s">
        <v>578</v>
      </c>
      <c r="AL77" s="1013"/>
      <c r="AM77" s="1013"/>
      <c r="AN77" s="1013"/>
      <c r="AO77" s="1014"/>
      <c r="AP77" s="1003" t="s">
        <v>580</v>
      </c>
      <c r="AQ77" s="1003"/>
      <c r="AR77" s="1003"/>
      <c r="AS77" s="1003"/>
      <c r="AT77" s="1003"/>
      <c r="AU77" s="1003" t="s">
        <v>580</v>
      </c>
      <c r="AV77" s="1003"/>
      <c r="AW77" s="1003"/>
      <c r="AX77" s="1003"/>
      <c r="AY77" s="1003"/>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589</v>
      </c>
      <c r="C78" s="1007"/>
      <c r="D78" s="1007"/>
      <c r="E78" s="1007"/>
      <c r="F78" s="1007"/>
      <c r="G78" s="1007"/>
      <c r="H78" s="1007"/>
      <c r="I78" s="1007"/>
      <c r="J78" s="1007"/>
      <c r="K78" s="1007"/>
      <c r="L78" s="1007"/>
      <c r="M78" s="1007"/>
      <c r="N78" s="1007"/>
      <c r="O78" s="1007"/>
      <c r="P78" s="1008"/>
      <c r="Q78" s="1009">
        <v>1447</v>
      </c>
      <c r="R78" s="1003"/>
      <c r="S78" s="1003"/>
      <c r="T78" s="1003"/>
      <c r="U78" s="1003"/>
      <c r="V78" s="1003">
        <v>1407</v>
      </c>
      <c r="W78" s="1003"/>
      <c r="X78" s="1003"/>
      <c r="Y78" s="1003"/>
      <c r="Z78" s="1003"/>
      <c r="AA78" s="1003">
        <v>39</v>
      </c>
      <c r="AB78" s="1003"/>
      <c r="AC78" s="1003"/>
      <c r="AD78" s="1003"/>
      <c r="AE78" s="1003"/>
      <c r="AF78" s="1003">
        <v>39</v>
      </c>
      <c r="AG78" s="1003"/>
      <c r="AH78" s="1003"/>
      <c r="AI78" s="1003"/>
      <c r="AJ78" s="1003"/>
      <c r="AK78" s="1003">
        <v>15</v>
      </c>
      <c r="AL78" s="1003"/>
      <c r="AM78" s="1003"/>
      <c r="AN78" s="1003"/>
      <c r="AO78" s="1003"/>
      <c r="AP78" s="1003" t="s">
        <v>580</v>
      </c>
      <c r="AQ78" s="1003"/>
      <c r="AR78" s="1003"/>
      <c r="AS78" s="1003"/>
      <c r="AT78" s="1003"/>
      <c r="AU78" s="1003" t="s">
        <v>580</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590</v>
      </c>
      <c r="C79" s="1007"/>
      <c r="D79" s="1007"/>
      <c r="E79" s="1007"/>
      <c r="F79" s="1007"/>
      <c r="G79" s="1007"/>
      <c r="H79" s="1007"/>
      <c r="I79" s="1007"/>
      <c r="J79" s="1007"/>
      <c r="K79" s="1007"/>
      <c r="L79" s="1007"/>
      <c r="M79" s="1007"/>
      <c r="N79" s="1007"/>
      <c r="O79" s="1007"/>
      <c r="P79" s="1008"/>
      <c r="Q79" s="1010">
        <v>339</v>
      </c>
      <c r="R79" s="1011"/>
      <c r="S79" s="1011"/>
      <c r="T79" s="1011"/>
      <c r="U79" s="1011"/>
      <c r="V79" s="1011">
        <v>162</v>
      </c>
      <c r="W79" s="1011"/>
      <c r="X79" s="1011"/>
      <c r="Y79" s="1011"/>
      <c r="Z79" s="1011"/>
      <c r="AA79" s="1011">
        <v>177</v>
      </c>
      <c r="AB79" s="1011"/>
      <c r="AC79" s="1011"/>
      <c r="AD79" s="1011"/>
      <c r="AE79" s="1011"/>
      <c r="AF79" s="1003">
        <v>177</v>
      </c>
      <c r="AG79" s="1003"/>
      <c r="AH79" s="1003"/>
      <c r="AI79" s="1003"/>
      <c r="AJ79" s="1003"/>
      <c r="AK79" s="1003">
        <v>4</v>
      </c>
      <c r="AL79" s="1003"/>
      <c r="AM79" s="1003"/>
      <c r="AN79" s="1003"/>
      <c r="AO79" s="1003"/>
      <c r="AP79" s="1003" t="s">
        <v>580</v>
      </c>
      <c r="AQ79" s="1003"/>
      <c r="AR79" s="1003"/>
      <c r="AS79" s="1003"/>
      <c r="AT79" s="1003"/>
      <c r="AU79" s="1003" t="s">
        <v>580</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591</v>
      </c>
      <c r="C80" s="1007"/>
      <c r="D80" s="1007"/>
      <c r="E80" s="1007"/>
      <c r="F80" s="1007"/>
      <c r="G80" s="1007"/>
      <c r="H80" s="1007"/>
      <c r="I80" s="1007"/>
      <c r="J80" s="1007"/>
      <c r="K80" s="1007"/>
      <c r="L80" s="1007"/>
      <c r="M80" s="1007"/>
      <c r="N80" s="1007"/>
      <c r="O80" s="1007"/>
      <c r="P80" s="1008"/>
      <c r="Q80" s="1009">
        <v>192</v>
      </c>
      <c r="R80" s="1003"/>
      <c r="S80" s="1003"/>
      <c r="T80" s="1003"/>
      <c r="U80" s="1003"/>
      <c r="V80" s="1003">
        <v>184</v>
      </c>
      <c r="W80" s="1003"/>
      <c r="X80" s="1003"/>
      <c r="Y80" s="1003"/>
      <c r="Z80" s="1003"/>
      <c r="AA80" s="1003">
        <v>7</v>
      </c>
      <c r="AB80" s="1003"/>
      <c r="AC80" s="1003"/>
      <c r="AD80" s="1003"/>
      <c r="AE80" s="1003"/>
      <c r="AF80" s="1003">
        <v>7</v>
      </c>
      <c r="AG80" s="1003"/>
      <c r="AH80" s="1003"/>
      <c r="AI80" s="1003"/>
      <c r="AJ80" s="1003"/>
      <c r="AK80" s="1003" t="s">
        <v>580</v>
      </c>
      <c r="AL80" s="1003"/>
      <c r="AM80" s="1003"/>
      <c r="AN80" s="1003"/>
      <c r="AO80" s="1003"/>
      <c r="AP80" s="1003" t="s">
        <v>580</v>
      </c>
      <c r="AQ80" s="1003"/>
      <c r="AR80" s="1003"/>
      <c r="AS80" s="1003"/>
      <c r="AT80" s="1003"/>
      <c r="AU80" s="1003" t="s">
        <v>580</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393</v>
      </c>
      <c r="B88" s="969" t="s">
        <v>424</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f>SUM(AF68:AJ87)</f>
        <v>17875</v>
      </c>
      <c r="AG88" s="991"/>
      <c r="AH88" s="991"/>
      <c r="AI88" s="991"/>
      <c r="AJ88" s="991"/>
      <c r="AK88" s="995"/>
      <c r="AL88" s="995"/>
      <c r="AM88" s="995"/>
      <c r="AN88" s="995"/>
      <c r="AO88" s="995"/>
      <c r="AP88" s="991">
        <f>SUM(AP68:AT87)</f>
        <v>19239</v>
      </c>
      <c r="AQ88" s="991"/>
      <c r="AR88" s="991"/>
      <c r="AS88" s="991"/>
      <c r="AT88" s="991"/>
      <c r="AU88" s="991">
        <f>SUM(AU68:AY87)</f>
        <v>1616</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69" t="s">
        <v>425</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f>SUM(CR7:CV88)</f>
        <v>102</v>
      </c>
      <c r="CS102" s="985"/>
      <c r="CT102" s="985"/>
      <c r="CU102" s="985"/>
      <c r="CV102" s="986"/>
      <c r="CW102" s="984">
        <f t="shared" ref="CW102" si="0">SUM(CW7:DA88)</f>
        <v>0</v>
      </c>
      <c r="CX102" s="985"/>
      <c r="CY102" s="985"/>
      <c r="CZ102" s="985"/>
      <c r="DA102" s="986"/>
      <c r="DB102" s="984">
        <f t="shared" ref="DB102" si="1">SUM(DB7:DF88)</f>
        <v>185</v>
      </c>
      <c r="DC102" s="985"/>
      <c r="DD102" s="985"/>
      <c r="DE102" s="985"/>
      <c r="DF102" s="986"/>
      <c r="DG102" s="984">
        <f t="shared" ref="DG102" si="2">SUM(DG7:DK88)</f>
        <v>0</v>
      </c>
      <c r="DH102" s="985"/>
      <c r="DI102" s="985"/>
      <c r="DJ102" s="985"/>
      <c r="DK102" s="986"/>
      <c r="DL102" s="984">
        <f>SUM(DL7:DP88)</f>
        <v>0</v>
      </c>
      <c r="DM102" s="985"/>
      <c r="DN102" s="985"/>
      <c r="DO102" s="985"/>
      <c r="DP102" s="986"/>
      <c r="DQ102" s="984">
        <f t="shared" ref="DQ102" si="3">SUM(DQ7:DU88)</f>
        <v>0</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433</v>
      </c>
      <c r="AB109" s="928"/>
      <c r="AC109" s="928"/>
      <c r="AD109" s="928"/>
      <c r="AE109" s="929"/>
      <c r="AF109" s="930" t="s">
        <v>434</v>
      </c>
      <c r="AG109" s="928"/>
      <c r="AH109" s="928"/>
      <c r="AI109" s="928"/>
      <c r="AJ109" s="929"/>
      <c r="AK109" s="930" t="s">
        <v>308</v>
      </c>
      <c r="AL109" s="928"/>
      <c r="AM109" s="928"/>
      <c r="AN109" s="928"/>
      <c r="AO109" s="929"/>
      <c r="AP109" s="930" t="s">
        <v>435</v>
      </c>
      <c r="AQ109" s="928"/>
      <c r="AR109" s="928"/>
      <c r="AS109" s="928"/>
      <c r="AT109" s="961"/>
      <c r="AU109" s="927" t="s">
        <v>432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433</v>
      </c>
      <c r="BR109" s="928"/>
      <c r="BS109" s="928"/>
      <c r="BT109" s="928"/>
      <c r="BU109" s="929"/>
      <c r="BV109" s="930" t="s">
        <v>434</v>
      </c>
      <c r="BW109" s="928"/>
      <c r="BX109" s="928"/>
      <c r="BY109" s="928"/>
      <c r="BZ109" s="929"/>
      <c r="CA109" s="930" t="s">
        <v>308</v>
      </c>
      <c r="CB109" s="928"/>
      <c r="CC109" s="928"/>
      <c r="CD109" s="928"/>
      <c r="CE109" s="929"/>
      <c r="CF109" s="968" t="s">
        <v>435</v>
      </c>
      <c r="CG109" s="968"/>
      <c r="CH109" s="968"/>
      <c r="CI109" s="968"/>
      <c r="CJ109" s="968"/>
      <c r="CK109" s="930" t="s">
        <v>436</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433</v>
      </c>
      <c r="DH109" s="928"/>
      <c r="DI109" s="928"/>
      <c r="DJ109" s="928"/>
      <c r="DK109" s="929"/>
      <c r="DL109" s="930" t="s">
        <v>434</v>
      </c>
      <c r="DM109" s="928"/>
      <c r="DN109" s="928"/>
      <c r="DO109" s="928"/>
      <c r="DP109" s="929"/>
      <c r="DQ109" s="930" t="s">
        <v>308</v>
      </c>
      <c r="DR109" s="928"/>
      <c r="DS109" s="928"/>
      <c r="DT109" s="928"/>
      <c r="DU109" s="929"/>
      <c r="DV109" s="930" t="s">
        <v>435</v>
      </c>
      <c r="DW109" s="928"/>
      <c r="DX109" s="928"/>
      <c r="DY109" s="928"/>
      <c r="DZ109" s="961"/>
    </row>
    <row r="110" spans="1:131" s="221" customFormat="1" ht="26.25" customHeight="1" x14ac:dyDescent="0.15">
      <c r="A110" s="839" t="s">
        <v>437</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1883224</v>
      </c>
      <c r="AB110" s="921"/>
      <c r="AC110" s="921"/>
      <c r="AD110" s="921"/>
      <c r="AE110" s="922"/>
      <c r="AF110" s="923">
        <v>1866255</v>
      </c>
      <c r="AG110" s="921"/>
      <c r="AH110" s="921"/>
      <c r="AI110" s="921"/>
      <c r="AJ110" s="922"/>
      <c r="AK110" s="923">
        <v>1949579</v>
      </c>
      <c r="AL110" s="921"/>
      <c r="AM110" s="921"/>
      <c r="AN110" s="921"/>
      <c r="AO110" s="922"/>
      <c r="AP110" s="924">
        <v>17.5</v>
      </c>
      <c r="AQ110" s="925"/>
      <c r="AR110" s="925"/>
      <c r="AS110" s="925"/>
      <c r="AT110" s="926"/>
      <c r="AU110" s="962" t="s">
        <v>73</v>
      </c>
      <c r="AV110" s="963"/>
      <c r="AW110" s="963"/>
      <c r="AX110" s="963"/>
      <c r="AY110" s="963"/>
      <c r="AZ110" s="892" t="s">
        <v>438</v>
      </c>
      <c r="BA110" s="840"/>
      <c r="BB110" s="840"/>
      <c r="BC110" s="840"/>
      <c r="BD110" s="840"/>
      <c r="BE110" s="840"/>
      <c r="BF110" s="840"/>
      <c r="BG110" s="840"/>
      <c r="BH110" s="840"/>
      <c r="BI110" s="840"/>
      <c r="BJ110" s="840"/>
      <c r="BK110" s="840"/>
      <c r="BL110" s="840"/>
      <c r="BM110" s="840"/>
      <c r="BN110" s="840"/>
      <c r="BO110" s="840"/>
      <c r="BP110" s="841"/>
      <c r="BQ110" s="893">
        <v>16614537</v>
      </c>
      <c r="BR110" s="874"/>
      <c r="BS110" s="874"/>
      <c r="BT110" s="874"/>
      <c r="BU110" s="874"/>
      <c r="BV110" s="874">
        <v>18840416</v>
      </c>
      <c r="BW110" s="874"/>
      <c r="BX110" s="874"/>
      <c r="BY110" s="874"/>
      <c r="BZ110" s="874"/>
      <c r="CA110" s="874">
        <v>20833774</v>
      </c>
      <c r="CB110" s="874"/>
      <c r="CC110" s="874"/>
      <c r="CD110" s="874"/>
      <c r="CE110" s="874"/>
      <c r="CF110" s="898">
        <v>187</v>
      </c>
      <c r="CG110" s="899"/>
      <c r="CH110" s="899"/>
      <c r="CI110" s="899"/>
      <c r="CJ110" s="899"/>
      <c r="CK110" s="958" t="s">
        <v>439</v>
      </c>
      <c r="CL110" s="851"/>
      <c r="CM110" s="892" t="s">
        <v>440</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182</v>
      </c>
      <c r="DH110" s="874"/>
      <c r="DI110" s="874"/>
      <c r="DJ110" s="874"/>
      <c r="DK110" s="874"/>
      <c r="DL110" s="874" t="s">
        <v>395</v>
      </c>
      <c r="DM110" s="874"/>
      <c r="DN110" s="874"/>
      <c r="DO110" s="874"/>
      <c r="DP110" s="874"/>
      <c r="DQ110" s="874" t="s">
        <v>395</v>
      </c>
      <c r="DR110" s="874"/>
      <c r="DS110" s="874"/>
      <c r="DT110" s="874"/>
      <c r="DU110" s="874"/>
      <c r="DV110" s="875" t="s">
        <v>395</v>
      </c>
      <c r="DW110" s="875"/>
      <c r="DX110" s="875"/>
      <c r="DY110" s="875"/>
      <c r="DZ110" s="876"/>
    </row>
    <row r="111" spans="1:131" s="221" customFormat="1" ht="26.25" customHeight="1" x14ac:dyDescent="0.15">
      <c r="A111" s="806" t="s">
        <v>441</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395</v>
      </c>
      <c r="AB111" s="951"/>
      <c r="AC111" s="951"/>
      <c r="AD111" s="951"/>
      <c r="AE111" s="952"/>
      <c r="AF111" s="953" t="s">
        <v>395</v>
      </c>
      <c r="AG111" s="951"/>
      <c r="AH111" s="951"/>
      <c r="AI111" s="951"/>
      <c r="AJ111" s="952"/>
      <c r="AK111" s="953" t="s">
        <v>182</v>
      </c>
      <c r="AL111" s="951"/>
      <c r="AM111" s="951"/>
      <c r="AN111" s="951"/>
      <c r="AO111" s="952"/>
      <c r="AP111" s="954" t="s">
        <v>182</v>
      </c>
      <c r="AQ111" s="955"/>
      <c r="AR111" s="955"/>
      <c r="AS111" s="955"/>
      <c r="AT111" s="956"/>
      <c r="AU111" s="964"/>
      <c r="AV111" s="965"/>
      <c r="AW111" s="965"/>
      <c r="AX111" s="965"/>
      <c r="AY111" s="965"/>
      <c r="AZ111" s="847" t="s">
        <v>442</v>
      </c>
      <c r="BA111" s="784"/>
      <c r="BB111" s="784"/>
      <c r="BC111" s="784"/>
      <c r="BD111" s="784"/>
      <c r="BE111" s="784"/>
      <c r="BF111" s="784"/>
      <c r="BG111" s="784"/>
      <c r="BH111" s="784"/>
      <c r="BI111" s="784"/>
      <c r="BJ111" s="784"/>
      <c r="BK111" s="784"/>
      <c r="BL111" s="784"/>
      <c r="BM111" s="784"/>
      <c r="BN111" s="784"/>
      <c r="BO111" s="784"/>
      <c r="BP111" s="785"/>
      <c r="BQ111" s="848">
        <v>90360</v>
      </c>
      <c r="BR111" s="849"/>
      <c r="BS111" s="849"/>
      <c r="BT111" s="849"/>
      <c r="BU111" s="849"/>
      <c r="BV111" s="849">
        <v>47295</v>
      </c>
      <c r="BW111" s="849"/>
      <c r="BX111" s="849"/>
      <c r="BY111" s="849"/>
      <c r="BZ111" s="849"/>
      <c r="CA111" s="849">
        <v>18259</v>
      </c>
      <c r="CB111" s="849"/>
      <c r="CC111" s="849"/>
      <c r="CD111" s="849"/>
      <c r="CE111" s="849"/>
      <c r="CF111" s="907">
        <v>0.2</v>
      </c>
      <c r="CG111" s="908"/>
      <c r="CH111" s="908"/>
      <c r="CI111" s="908"/>
      <c r="CJ111" s="908"/>
      <c r="CK111" s="959"/>
      <c r="CL111" s="853"/>
      <c r="CM111" s="847" t="s">
        <v>443</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182</v>
      </c>
      <c r="DH111" s="849"/>
      <c r="DI111" s="849"/>
      <c r="DJ111" s="849"/>
      <c r="DK111" s="849"/>
      <c r="DL111" s="849" t="s">
        <v>395</v>
      </c>
      <c r="DM111" s="849"/>
      <c r="DN111" s="849"/>
      <c r="DO111" s="849"/>
      <c r="DP111" s="849"/>
      <c r="DQ111" s="849" t="s">
        <v>395</v>
      </c>
      <c r="DR111" s="849"/>
      <c r="DS111" s="849"/>
      <c r="DT111" s="849"/>
      <c r="DU111" s="849"/>
      <c r="DV111" s="826" t="s">
        <v>395</v>
      </c>
      <c r="DW111" s="826"/>
      <c r="DX111" s="826"/>
      <c r="DY111" s="826"/>
      <c r="DZ111" s="827"/>
    </row>
    <row r="112" spans="1:131" s="221" customFormat="1" ht="26.25" customHeight="1" x14ac:dyDescent="0.15">
      <c r="A112" s="944" t="s">
        <v>444</v>
      </c>
      <c r="B112" s="945"/>
      <c r="C112" s="784" t="s">
        <v>445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395</v>
      </c>
      <c r="AB112" s="812"/>
      <c r="AC112" s="812"/>
      <c r="AD112" s="812"/>
      <c r="AE112" s="813"/>
      <c r="AF112" s="814" t="s">
        <v>395</v>
      </c>
      <c r="AG112" s="812"/>
      <c r="AH112" s="812"/>
      <c r="AI112" s="812"/>
      <c r="AJ112" s="813"/>
      <c r="AK112" s="814" t="s">
        <v>182</v>
      </c>
      <c r="AL112" s="812"/>
      <c r="AM112" s="812"/>
      <c r="AN112" s="812"/>
      <c r="AO112" s="813"/>
      <c r="AP112" s="856" t="s">
        <v>395</v>
      </c>
      <c r="AQ112" s="857"/>
      <c r="AR112" s="857"/>
      <c r="AS112" s="857"/>
      <c r="AT112" s="858"/>
      <c r="AU112" s="964"/>
      <c r="AV112" s="965"/>
      <c r="AW112" s="965"/>
      <c r="AX112" s="965"/>
      <c r="AY112" s="965"/>
      <c r="AZ112" s="847" t="s">
        <v>446</v>
      </c>
      <c r="BA112" s="784"/>
      <c r="BB112" s="784"/>
      <c r="BC112" s="784"/>
      <c r="BD112" s="784"/>
      <c r="BE112" s="784"/>
      <c r="BF112" s="784"/>
      <c r="BG112" s="784"/>
      <c r="BH112" s="784"/>
      <c r="BI112" s="784"/>
      <c r="BJ112" s="784"/>
      <c r="BK112" s="784"/>
      <c r="BL112" s="784"/>
      <c r="BM112" s="784"/>
      <c r="BN112" s="784"/>
      <c r="BO112" s="784"/>
      <c r="BP112" s="785"/>
      <c r="BQ112" s="848">
        <v>13776422</v>
      </c>
      <c r="BR112" s="849"/>
      <c r="BS112" s="849"/>
      <c r="BT112" s="849"/>
      <c r="BU112" s="849"/>
      <c r="BV112" s="849">
        <v>12757300</v>
      </c>
      <c r="BW112" s="849"/>
      <c r="BX112" s="849"/>
      <c r="BY112" s="849"/>
      <c r="BZ112" s="849"/>
      <c r="CA112" s="849">
        <v>11722522</v>
      </c>
      <c r="CB112" s="849"/>
      <c r="CC112" s="849"/>
      <c r="CD112" s="849"/>
      <c r="CE112" s="849"/>
      <c r="CF112" s="907">
        <v>105.2</v>
      </c>
      <c r="CG112" s="908"/>
      <c r="CH112" s="908"/>
      <c r="CI112" s="908"/>
      <c r="CJ112" s="908"/>
      <c r="CK112" s="959"/>
      <c r="CL112" s="853"/>
      <c r="CM112" s="847" t="s">
        <v>447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395</v>
      </c>
      <c r="DH112" s="849"/>
      <c r="DI112" s="849"/>
      <c r="DJ112" s="849"/>
      <c r="DK112" s="849"/>
      <c r="DL112" s="849" t="s">
        <v>395</v>
      </c>
      <c r="DM112" s="849"/>
      <c r="DN112" s="849"/>
      <c r="DO112" s="849"/>
      <c r="DP112" s="849"/>
      <c r="DQ112" s="849" t="s">
        <v>395</v>
      </c>
      <c r="DR112" s="849"/>
      <c r="DS112" s="849"/>
      <c r="DT112" s="849"/>
      <c r="DU112" s="849"/>
      <c r="DV112" s="826" t="s">
        <v>395</v>
      </c>
      <c r="DW112" s="826"/>
      <c r="DX112" s="826"/>
      <c r="DY112" s="826"/>
      <c r="DZ112" s="827"/>
    </row>
    <row r="113" spans="1:130" s="221"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1123389</v>
      </c>
      <c r="AB113" s="951"/>
      <c r="AC113" s="951"/>
      <c r="AD113" s="951"/>
      <c r="AE113" s="952"/>
      <c r="AF113" s="953">
        <v>1053478</v>
      </c>
      <c r="AG113" s="951"/>
      <c r="AH113" s="951"/>
      <c r="AI113" s="951"/>
      <c r="AJ113" s="952"/>
      <c r="AK113" s="953">
        <v>958490</v>
      </c>
      <c r="AL113" s="951"/>
      <c r="AM113" s="951"/>
      <c r="AN113" s="951"/>
      <c r="AO113" s="952"/>
      <c r="AP113" s="954">
        <v>8.6</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1345343</v>
      </c>
      <c r="BR113" s="849"/>
      <c r="BS113" s="849"/>
      <c r="BT113" s="849"/>
      <c r="BU113" s="849"/>
      <c r="BV113" s="849">
        <v>1501957</v>
      </c>
      <c r="BW113" s="849"/>
      <c r="BX113" s="849"/>
      <c r="BY113" s="849"/>
      <c r="BZ113" s="849"/>
      <c r="CA113" s="849">
        <v>1616428</v>
      </c>
      <c r="CB113" s="849"/>
      <c r="CC113" s="849"/>
      <c r="CD113" s="849"/>
      <c r="CE113" s="849"/>
      <c r="CF113" s="907">
        <v>14.5</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182</v>
      </c>
      <c r="DH113" s="812"/>
      <c r="DI113" s="812"/>
      <c r="DJ113" s="812"/>
      <c r="DK113" s="813"/>
      <c r="DL113" s="814" t="s">
        <v>395</v>
      </c>
      <c r="DM113" s="812"/>
      <c r="DN113" s="812"/>
      <c r="DO113" s="812"/>
      <c r="DP113" s="813"/>
      <c r="DQ113" s="814" t="s">
        <v>395</v>
      </c>
      <c r="DR113" s="812"/>
      <c r="DS113" s="812"/>
      <c r="DT113" s="812"/>
      <c r="DU113" s="813"/>
      <c r="DV113" s="856" t="s">
        <v>395</v>
      </c>
      <c r="DW113" s="857"/>
      <c r="DX113" s="857"/>
      <c r="DY113" s="857"/>
      <c r="DZ113" s="858"/>
    </row>
    <row r="114" spans="1:130" s="221"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57813</v>
      </c>
      <c r="AB114" s="812"/>
      <c r="AC114" s="812"/>
      <c r="AD114" s="812"/>
      <c r="AE114" s="813"/>
      <c r="AF114" s="814">
        <v>109457</v>
      </c>
      <c r="AG114" s="812"/>
      <c r="AH114" s="812"/>
      <c r="AI114" s="812"/>
      <c r="AJ114" s="813"/>
      <c r="AK114" s="814">
        <v>102039</v>
      </c>
      <c r="AL114" s="812"/>
      <c r="AM114" s="812"/>
      <c r="AN114" s="812"/>
      <c r="AO114" s="813"/>
      <c r="AP114" s="856">
        <v>0.9</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3464334</v>
      </c>
      <c r="BR114" s="849"/>
      <c r="BS114" s="849"/>
      <c r="BT114" s="849"/>
      <c r="BU114" s="849"/>
      <c r="BV114" s="849">
        <v>3523544</v>
      </c>
      <c r="BW114" s="849"/>
      <c r="BX114" s="849"/>
      <c r="BY114" s="849"/>
      <c r="BZ114" s="849"/>
      <c r="CA114" s="849">
        <v>3423917</v>
      </c>
      <c r="CB114" s="849"/>
      <c r="CC114" s="849"/>
      <c r="CD114" s="849"/>
      <c r="CE114" s="849"/>
      <c r="CF114" s="907">
        <v>30.7</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395</v>
      </c>
      <c r="DH114" s="812"/>
      <c r="DI114" s="812"/>
      <c r="DJ114" s="812"/>
      <c r="DK114" s="813"/>
      <c r="DL114" s="814" t="s">
        <v>182</v>
      </c>
      <c r="DM114" s="812"/>
      <c r="DN114" s="812"/>
      <c r="DO114" s="812"/>
      <c r="DP114" s="813"/>
      <c r="DQ114" s="814" t="s">
        <v>395</v>
      </c>
      <c r="DR114" s="812"/>
      <c r="DS114" s="812"/>
      <c r="DT114" s="812"/>
      <c r="DU114" s="813"/>
      <c r="DV114" s="856" t="s">
        <v>395</v>
      </c>
      <c r="DW114" s="857"/>
      <c r="DX114" s="857"/>
      <c r="DY114" s="857"/>
      <c r="DZ114" s="858"/>
    </row>
    <row r="115" spans="1:130" s="221"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50842</v>
      </c>
      <c r="AB115" s="951"/>
      <c r="AC115" s="951"/>
      <c r="AD115" s="951"/>
      <c r="AE115" s="952"/>
      <c r="AF115" s="953">
        <v>44396</v>
      </c>
      <c r="AG115" s="951"/>
      <c r="AH115" s="951"/>
      <c r="AI115" s="951"/>
      <c r="AJ115" s="952"/>
      <c r="AK115" s="953">
        <v>29733</v>
      </c>
      <c r="AL115" s="951"/>
      <c r="AM115" s="951"/>
      <c r="AN115" s="951"/>
      <c r="AO115" s="952"/>
      <c r="AP115" s="954">
        <v>0.3</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t="s">
        <v>395</v>
      </c>
      <c r="BR115" s="849"/>
      <c r="BS115" s="849"/>
      <c r="BT115" s="849"/>
      <c r="BU115" s="849"/>
      <c r="BV115" s="849" t="s">
        <v>395</v>
      </c>
      <c r="BW115" s="849"/>
      <c r="BX115" s="849"/>
      <c r="BY115" s="849"/>
      <c r="BZ115" s="849"/>
      <c r="CA115" s="849" t="s">
        <v>395</v>
      </c>
      <c r="CB115" s="849"/>
      <c r="CC115" s="849"/>
      <c r="CD115" s="849"/>
      <c r="CE115" s="849"/>
      <c r="CF115" s="907" t="s">
        <v>182</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182</v>
      </c>
      <c r="DH115" s="812"/>
      <c r="DI115" s="812"/>
      <c r="DJ115" s="812"/>
      <c r="DK115" s="813"/>
      <c r="DL115" s="814" t="s">
        <v>395</v>
      </c>
      <c r="DM115" s="812"/>
      <c r="DN115" s="812"/>
      <c r="DO115" s="812"/>
      <c r="DP115" s="813"/>
      <c r="DQ115" s="814" t="s">
        <v>395</v>
      </c>
      <c r="DR115" s="812"/>
      <c r="DS115" s="812"/>
      <c r="DT115" s="812"/>
      <c r="DU115" s="813"/>
      <c r="DV115" s="856" t="s">
        <v>395</v>
      </c>
      <c r="DW115" s="857"/>
      <c r="DX115" s="857"/>
      <c r="DY115" s="857"/>
      <c r="DZ115" s="858"/>
    </row>
    <row r="116" spans="1:130" s="221" customFormat="1" ht="26.2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395</v>
      </c>
      <c r="AB116" s="812"/>
      <c r="AC116" s="812"/>
      <c r="AD116" s="812"/>
      <c r="AE116" s="813"/>
      <c r="AF116" s="814">
        <v>192</v>
      </c>
      <c r="AG116" s="812"/>
      <c r="AH116" s="812"/>
      <c r="AI116" s="812"/>
      <c r="AJ116" s="813"/>
      <c r="AK116" s="814" t="s">
        <v>395</v>
      </c>
      <c r="AL116" s="812"/>
      <c r="AM116" s="812"/>
      <c r="AN116" s="812"/>
      <c r="AO116" s="813"/>
      <c r="AP116" s="856" t="s">
        <v>395</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395</v>
      </c>
      <c r="BR116" s="849"/>
      <c r="BS116" s="849"/>
      <c r="BT116" s="849"/>
      <c r="BU116" s="849"/>
      <c r="BV116" s="849" t="s">
        <v>395</v>
      </c>
      <c r="BW116" s="849"/>
      <c r="BX116" s="849"/>
      <c r="BY116" s="849"/>
      <c r="BZ116" s="849"/>
      <c r="CA116" s="849" t="s">
        <v>395</v>
      </c>
      <c r="CB116" s="849"/>
      <c r="CC116" s="849"/>
      <c r="CD116" s="849"/>
      <c r="CE116" s="849"/>
      <c r="CF116" s="907" t="s">
        <v>395</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395</v>
      </c>
      <c r="DH116" s="812"/>
      <c r="DI116" s="812"/>
      <c r="DJ116" s="812"/>
      <c r="DK116" s="813"/>
      <c r="DL116" s="814" t="s">
        <v>395</v>
      </c>
      <c r="DM116" s="812"/>
      <c r="DN116" s="812"/>
      <c r="DO116" s="812"/>
      <c r="DP116" s="813"/>
      <c r="DQ116" s="814" t="s">
        <v>395</v>
      </c>
      <c r="DR116" s="812"/>
      <c r="DS116" s="812"/>
      <c r="DT116" s="812"/>
      <c r="DU116" s="813"/>
      <c r="DV116" s="856" t="s">
        <v>395</v>
      </c>
      <c r="DW116" s="857"/>
      <c r="DX116" s="857"/>
      <c r="DY116" s="857"/>
      <c r="DZ116" s="858"/>
    </row>
    <row r="117" spans="1:130" s="221"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3115268</v>
      </c>
      <c r="AB117" s="935"/>
      <c r="AC117" s="935"/>
      <c r="AD117" s="935"/>
      <c r="AE117" s="936"/>
      <c r="AF117" s="937">
        <v>3073778</v>
      </c>
      <c r="AG117" s="935"/>
      <c r="AH117" s="935"/>
      <c r="AI117" s="935"/>
      <c r="AJ117" s="936"/>
      <c r="AK117" s="937">
        <v>3039841</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182</v>
      </c>
      <c r="BR117" s="849"/>
      <c r="BS117" s="849"/>
      <c r="BT117" s="849"/>
      <c r="BU117" s="849"/>
      <c r="BV117" s="849" t="s">
        <v>395</v>
      </c>
      <c r="BW117" s="849"/>
      <c r="BX117" s="849"/>
      <c r="BY117" s="849"/>
      <c r="BZ117" s="849"/>
      <c r="CA117" s="849" t="s">
        <v>182</v>
      </c>
      <c r="CB117" s="849"/>
      <c r="CC117" s="849"/>
      <c r="CD117" s="849"/>
      <c r="CE117" s="849"/>
      <c r="CF117" s="907" t="s">
        <v>182</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395</v>
      </c>
      <c r="DH117" s="812"/>
      <c r="DI117" s="812"/>
      <c r="DJ117" s="812"/>
      <c r="DK117" s="813"/>
      <c r="DL117" s="814" t="s">
        <v>182</v>
      </c>
      <c r="DM117" s="812"/>
      <c r="DN117" s="812"/>
      <c r="DO117" s="812"/>
      <c r="DP117" s="813"/>
      <c r="DQ117" s="814" t="s">
        <v>182</v>
      </c>
      <c r="DR117" s="812"/>
      <c r="DS117" s="812"/>
      <c r="DT117" s="812"/>
      <c r="DU117" s="813"/>
      <c r="DV117" s="856" t="s">
        <v>395</v>
      </c>
      <c r="DW117" s="857"/>
      <c r="DX117" s="857"/>
      <c r="DY117" s="857"/>
      <c r="DZ117" s="858"/>
    </row>
    <row r="118" spans="1:130" s="221" customFormat="1" ht="26.25" customHeight="1" x14ac:dyDescent="0.15">
      <c r="A118" s="927" t="s">
        <v>436</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433</v>
      </c>
      <c r="AB118" s="928"/>
      <c r="AC118" s="928"/>
      <c r="AD118" s="928"/>
      <c r="AE118" s="929"/>
      <c r="AF118" s="930" t="s">
        <v>434</v>
      </c>
      <c r="AG118" s="928"/>
      <c r="AH118" s="928"/>
      <c r="AI118" s="928"/>
      <c r="AJ118" s="929"/>
      <c r="AK118" s="930" t="s">
        <v>308</v>
      </c>
      <c r="AL118" s="928"/>
      <c r="AM118" s="928"/>
      <c r="AN118" s="928"/>
      <c r="AO118" s="929"/>
      <c r="AP118" s="931" t="s">
        <v>435</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182</v>
      </c>
      <c r="BR118" s="877"/>
      <c r="BS118" s="877"/>
      <c r="BT118" s="877"/>
      <c r="BU118" s="877"/>
      <c r="BV118" s="877" t="s">
        <v>182</v>
      </c>
      <c r="BW118" s="877"/>
      <c r="BX118" s="877"/>
      <c r="BY118" s="877"/>
      <c r="BZ118" s="877"/>
      <c r="CA118" s="877" t="s">
        <v>182</v>
      </c>
      <c r="CB118" s="877"/>
      <c r="CC118" s="877"/>
      <c r="CD118" s="877"/>
      <c r="CE118" s="877"/>
      <c r="CF118" s="907" t="s">
        <v>395</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182</v>
      </c>
      <c r="DH118" s="812"/>
      <c r="DI118" s="812"/>
      <c r="DJ118" s="812"/>
      <c r="DK118" s="813"/>
      <c r="DL118" s="814" t="s">
        <v>395</v>
      </c>
      <c r="DM118" s="812"/>
      <c r="DN118" s="812"/>
      <c r="DO118" s="812"/>
      <c r="DP118" s="813"/>
      <c r="DQ118" s="814" t="s">
        <v>182</v>
      </c>
      <c r="DR118" s="812"/>
      <c r="DS118" s="812"/>
      <c r="DT118" s="812"/>
      <c r="DU118" s="813"/>
      <c r="DV118" s="856" t="s">
        <v>395</v>
      </c>
      <c r="DW118" s="857"/>
      <c r="DX118" s="857"/>
      <c r="DY118" s="857"/>
      <c r="DZ118" s="858"/>
    </row>
    <row r="119" spans="1:130" s="221" customFormat="1" ht="26.25" customHeight="1" x14ac:dyDescent="0.15">
      <c r="A119" s="850" t="s">
        <v>439</v>
      </c>
      <c r="B119" s="851"/>
      <c r="C119" s="892" t="s">
        <v>440</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395</v>
      </c>
      <c r="AB119" s="921"/>
      <c r="AC119" s="921"/>
      <c r="AD119" s="921"/>
      <c r="AE119" s="922"/>
      <c r="AF119" s="923" t="s">
        <v>395</v>
      </c>
      <c r="AG119" s="921"/>
      <c r="AH119" s="921"/>
      <c r="AI119" s="921"/>
      <c r="AJ119" s="922"/>
      <c r="AK119" s="923" t="s">
        <v>182</v>
      </c>
      <c r="AL119" s="921"/>
      <c r="AM119" s="921"/>
      <c r="AN119" s="921"/>
      <c r="AO119" s="922"/>
      <c r="AP119" s="924" t="s">
        <v>395</v>
      </c>
      <c r="AQ119" s="925"/>
      <c r="AR119" s="925"/>
      <c r="AS119" s="925"/>
      <c r="AT119" s="926"/>
      <c r="AU119" s="966"/>
      <c r="AV119" s="967"/>
      <c r="AW119" s="967"/>
      <c r="AX119" s="967"/>
      <c r="AY119" s="967"/>
      <c r="AZ119" s="242" t="s">
        <v>190</v>
      </c>
      <c r="BA119" s="242"/>
      <c r="BB119" s="242"/>
      <c r="BC119" s="242"/>
      <c r="BD119" s="242"/>
      <c r="BE119" s="242"/>
      <c r="BF119" s="242"/>
      <c r="BG119" s="242"/>
      <c r="BH119" s="242"/>
      <c r="BI119" s="242"/>
      <c r="BJ119" s="242"/>
      <c r="BK119" s="242"/>
      <c r="BL119" s="242"/>
      <c r="BM119" s="242"/>
      <c r="BN119" s="242"/>
      <c r="BO119" s="909" t="s">
        <v>465</v>
      </c>
      <c r="BP119" s="910"/>
      <c r="BQ119" s="911">
        <v>35290996</v>
      </c>
      <c r="BR119" s="877"/>
      <c r="BS119" s="877"/>
      <c r="BT119" s="877"/>
      <c r="BU119" s="877"/>
      <c r="BV119" s="877">
        <v>36670512</v>
      </c>
      <c r="BW119" s="877"/>
      <c r="BX119" s="877"/>
      <c r="BY119" s="877"/>
      <c r="BZ119" s="877"/>
      <c r="CA119" s="877">
        <v>37614900</v>
      </c>
      <c r="CB119" s="877"/>
      <c r="CC119" s="877"/>
      <c r="CD119" s="877"/>
      <c r="CE119" s="877"/>
      <c r="CF119" s="780"/>
      <c r="CG119" s="781"/>
      <c r="CH119" s="781"/>
      <c r="CI119" s="781"/>
      <c r="CJ119" s="866"/>
      <c r="CK119" s="960"/>
      <c r="CL119" s="855"/>
      <c r="CM119" s="870" t="s">
        <v>466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90360</v>
      </c>
      <c r="DH119" s="796"/>
      <c r="DI119" s="796"/>
      <c r="DJ119" s="796"/>
      <c r="DK119" s="797"/>
      <c r="DL119" s="798">
        <v>47295</v>
      </c>
      <c r="DM119" s="796"/>
      <c r="DN119" s="796"/>
      <c r="DO119" s="796"/>
      <c r="DP119" s="797"/>
      <c r="DQ119" s="798">
        <v>18259</v>
      </c>
      <c r="DR119" s="796"/>
      <c r="DS119" s="796"/>
      <c r="DT119" s="796"/>
      <c r="DU119" s="797"/>
      <c r="DV119" s="880">
        <v>0.2</v>
      </c>
      <c r="DW119" s="881"/>
      <c r="DX119" s="881"/>
      <c r="DY119" s="881"/>
      <c r="DZ119" s="882"/>
    </row>
    <row r="120" spans="1:130" s="221" customFormat="1" ht="26.25" customHeight="1" x14ac:dyDescent="0.15">
      <c r="A120" s="852"/>
      <c r="B120" s="853"/>
      <c r="C120" s="847" t="s">
        <v>443</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395</v>
      </c>
      <c r="AB120" s="812"/>
      <c r="AC120" s="812"/>
      <c r="AD120" s="812"/>
      <c r="AE120" s="813"/>
      <c r="AF120" s="814" t="s">
        <v>395</v>
      </c>
      <c r="AG120" s="812"/>
      <c r="AH120" s="812"/>
      <c r="AI120" s="812"/>
      <c r="AJ120" s="813"/>
      <c r="AK120" s="814" t="s">
        <v>182</v>
      </c>
      <c r="AL120" s="812"/>
      <c r="AM120" s="812"/>
      <c r="AN120" s="812"/>
      <c r="AO120" s="813"/>
      <c r="AP120" s="856" t="s">
        <v>395</v>
      </c>
      <c r="AQ120" s="857"/>
      <c r="AR120" s="857"/>
      <c r="AS120" s="857"/>
      <c r="AT120" s="858"/>
      <c r="AU120" s="912" t="s">
        <v>467</v>
      </c>
      <c r="AV120" s="913"/>
      <c r="AW120" s="913"/>
      <c r="AX120" s="913"/>
      <c r="AY120" s="914"/>
      <c r="AZ120" s="892" t="s">
        <v>468</v>
      </c>
      <c r="BA120" s="840"/>
      <c r="BB120" s="840"/>
      <c r="BC120" s="840"/>
      <c r="BD120" s="840"/>
      <c r="BE120" s="840"/>
      <c r="BF120" s="840"/>
      <c r="BG120" s="840"/>
      <c r="BH120" s="840"/>
      <c r="BI120" s="840"/>
      <c r="BJ120" s="840"/>
      <c r="BK120" s="840"/>
      <c r="BL120" s="840"/>
      <c r="BM120" s="840"/>
      <c r="BN120" s="840"/>
      <c r="BO120" s="840"/>
      <c r="BP120" s="841"/>
      <c r="BQ120" s="893">
        <v>6773194</v>
      </c>
      <c r="BR120" s="874"/>
      <c r="BS120" s="874"/>
      <c r="BT120" s="874"/>
      <c r="BU120" s="874"/>
      <c r="BV120" s="874">
        <v>6515125</v>
      </c>
      <c r="BW120" s="874"/>
      <c r="BX120" s="874"/>
      <c r="BY120" s="874"/>
      <c r="BZ120" s="874"/>
      <c r="CA120" s="874">
        <v>8180298</v>
      </c>
      <c r="CB120" s="874"/>
      <c r="CC120" s="874"/>
      <c r="CD120" s="874"/>
      <c r="CE120" s="874"/>
      <c r="CF120" s="898">
        <v>73.400000000000006</v>
      </c>
      <c r="CG120" s="899"/>
      <c r="CH120" s="899"/>
      <c r="CI120" s="899"/>
      <c r="CJ120" s="899"/>
      <c r="CK120" s="900" t="s">
        <v>469</v>
      </c>
      <c r="CL120" s="884"/>
      <c r="CM120" s="884"/>
      <c r="CN120" s="884"/>
      <c r="CO120" s="885"/>
      <c r="CP120" s="904" t="s">
        <v>470</v>
      </c>
      <c r="CQ120" s="905"/>
      <c r="CR120" s="905"/>
      <c r="CS120" s="905"/>
      <c r="CT120" s="905"/>
      <c r="CU120" s="905"/>
      <c r="CV120" s="905"/>
      <c r="CW120" s="905"/>
      <c r="CX120" s="905"/>
      <c r="CY120" s="905"/>
      <c r="CZ120" s="905"/>
      <c r="DA120" s="905"/>
      <c r="DB120" s="905"/>
      <c r="DC120" s="905"/>
      <c r="DD120" s="905"/>
      <c r="DE120" s="905"/>
      <c r="DF120" s="906"/>
      <c r="DG120" s="893">
        <v>13628488</v>
      </c>
      <c r="DH120" s="874"/>
      <c r="DI120" s="874"/>
      <c r="DJ120" s="874"/>
      <c r="DK120" s="874"/>
      <c r="DL120" s="874">
        <v>12639074</v>
      </c>
      <c r="DM120" s="874"/>
      <c r="DN120" s="874"/>
      <c r="DO120" s="874"/>
      <c r="DP120" s="874"/>
      <c r="DQ120" s="874">
        <v>11627645</v>
      </c>
      <c r="DR120" s="874"/>
      <c r="DS120" s="874"/>
      <c r="DT120" s="874"/>
      <c r="DU120" s="874"/>
      <c r="DV120" s="875">
        <v>104.4</v>
      </c>
      <c r="DW120" s="875"/>
      <c r="DX120" s="875"/>
      <c r="DY120" s="875"/>
      <c r="DZ120" s="876"/>
    </row>
    <row r="121" spans="1:130" s="221"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395</v>
      </c>
      <c r="AB121" s="812"/>
      <c r="AC121" s="812"/>
      <c r="AD121" s="812"/>
      <c r="AE121" s="813"/>
      <c r="AF121" s="814" t="s">
        <v>395</v>
      </c>
      <c r="AG121" s="812"/>
      <c r="AH121" s="812"/>
      <c r="AI121" s="812"/>
      <c r="AJ121" s="813"/>
      <c r="AK121" s="814" t="s">
        <v>395</v>
      </c>
      <c r="AL121" s="812"/>
      <c r="AM121" s="812"/>
      <c r="AN121" s="812"/>
      <c r="AO121" s="813"/>
      <c r="AP121" s="856" t="s">
        <v>395</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2822551</v>
      </c>
      <c r="BR121" s="849"/>
      <c r="BS121" s="849"/>
      <c r="BT121" s="849"/>
      <c r="BU121" s="849"/>
      <c r="BV121" s="849">
        <v>2722669</v>
      </c>
      <c r="BW121" s="849"/>
      <c r="BX121" s="849"/>
      <c r="BY121" s="849"/>
      <c r="BZ121" s="849"/>
      <c r="CA121" s="849">
        <v>2554488</v>
      </c>
      <c r="CB121" s="849"/>
      <c r="CC121" s="849"/>
      <c r="CD121" s="849"/>
      <c r="CE121" s="849"/>
      <c r="CF121" s="907">
        <v>22.9</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147934</v>
      </c>
      <c r="DH121" s="849"/>
      <c r="DI121" s="849"/>
      <c r="DJ121" s="849"/>
      <c r="DK121" s="849"/>
      <c r="DL121" s="849">
        <v>118226</v>
      </c>
      <c r="DM121" s="849"/>
      <c r="DN121" s="849"/>
      <c r="DO121" s="849"/>
      <c r="DP121" s="849"/>
      <c r="DQ121" s="849">
        <v>94877</v>
      </c>
      <c r="DR121" s="849"/>
      <c r="DS121" s="849"/>
      <c r="DT121" s="849"/>
      <c r="DU121" s="849"/>
      <c r="DV121" s="826">
        <v>0.9</v>
      </c>
      <c r="DW121" s="826"/>
      <c r="DX121" s="826"/>
      <c r="DY121" s="826"/>
      <c r="DZ121" s="827"/>
    </row>
    <row r="122" spans="1:130" s="221"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182</v>
      </c>
      <c r="AB122" s="812"/>
      <c r="AC122" s="812"/>
      <c r="AD122" s="812"/>
      <c r="AE122" s="813"/>
      <c r="AF122" s="814" t="s">
        <v>182</v>
      </c>
      <c r="AG122" s="812"/>
      <c r="AH122" s="812"/>
      <c r="AI122" s="812"/>
      <c r="AJ122" s="813"/>
      <c r="AK122" s="814" t="s">
        <v>182</v>
      </c>
      <c r="AL122" s="812"/>
      <c r="AM122" s="812"/>
      <c r="AN122" s="812"/>
      <c r="AO122" s="813"/>
      <c r="AP122" s="856" t="s">
        <v>395</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23647927</v>
      </c>
      <c r="BR122" s="877"/>
      <c r="BS122" s="877"/>
      <c r="BT122" s="877"/>
      <c r="BU122" s="877"/>
      <c r="BV122" s="877">
        <v>25408386</v>
      </c>
      <c r="BW122" s="877"/>
      <c r="BX122" s="877"/>
      <c r="BY122" s="877"/>
      <c r="BZ122" s="877"/>
      <c r="CA122" s="877">
        <v>25147979</v>
      </c>
      <c r="CB122" s="877"/>
      <c r="CC122" s="877"/>
      <c r="CD122" s="877"/>
      <c r="CE122" s="877"/>
      <c r="CF122" s="878">
        <v>225.7</v>
      </c>
      <c r="CG122" s="879"/>
      <c r="CH122" s="879"/>
      <c r="CI122" s="879"/>
      <c r="CJ122" s="879"/>
      <c r="CK122" s="901"/>
      <c r="CL122" s="887"/>
      <c r="CM122" s="887"/>
      <c r="CN122" s="887"/>
      <c r="CO122" s="888"/>
      <c r="CP122" s="867" t="s">
        <v>475</v>
      </c>
      <c r="CQ122" s="868"/>
      <c r="CR122" s="868"/>
      <c r="CS122" s="868"/>
      <c r="CT122" s="868"/>
      <c r="CU122" s="868"/>
      <c r="CV122" s="868"/>
      <c r="CW122" s="868"/>
      <c r="CX122" s="868"/>
      <c r="CY122" s="868"/>
      <c r="CZ122" s="868"/>
      <c r="DA122" s="868"/>
      <c r="DB122" s="868"/>
      <c r="DC122" s="868"/>
      <c r="DD122" s="868"/>
      <c r="DE122" s="868"/>
      <c r="DF122" s="869"/>
      <c r="DG122" s="848" t="s">
        <v>395</v>
      </c>
      <c r="DH122" s="849"/>
      <c r="DI122" s="849"/>
      <c r="DJ122" s="849"/>
      <c r="DK122" s="849"/>
      <c r="DL122" s="849" t="s">
        <v>182</v>
      </c>
      <c r="DM122" s="849"/>
      <c r="DN122" s="849"/>
      <c r="DO122" s="849"/>
      <c r="DP122" s="849"/>
      <c r="DQ122" s="849" t="s">
        <v>395</v>
      </c>
      <c r="DR122" s="849"/>
      <c r="DS122" s="849"/>
      <c r="DT122" s="849"/>
      <c r="DU122" s="849"/>
      <c r="DV122" s="826" t="s">
        <v>395</v>
      </c>
      <c r="DW122" s="826"/>
      <c r="DX122" s="826"/>
      <c r="DY122" s="826"/>
      <c r="DZ122" s="827"/>
    </row>
    <row r="123" spans="1:130" s="221" customFormat="1" ht="26.2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395</v>
      </c>
      <c r="AB123" s="812"/>
      <c r="AC123" s="812"/>
      <c r="AD123" s="812"/>
      <c r="AE123" s="813"/>
      <c r="AF123" s="814" t="s">
        <v>395</v>
      </c>
      <c r="AG123" s="812"/>
      <c r="AH123" s="812"/>
      <c r="AI123" s="812"/>
      <c r="AJ123" s="813"/>
      <c r="AK123" s="814" t="s">
        <v>395</v>
      </c>
      <c r="AL123" s="812"/>
      <c r="AM123" s="812"/>
      <c r="AN123" s="812"/>
      <c r="AO123" s="813"/>
      <c r="AP123" s="856" t="s">
        <v>182</v>
      </c>
      <c r="AQ123" s="857"/>
      <c r="AR123" s="857"/>
      <c r="AS123" s="857"/>
      <c r="AT123" s="858"/>
      <c r="AU123" s="918"/>
      <c r="AV123" s="919"/>
      <c r="AW123" s="919"/>
      <c r="AX123" s="919"/>
      <c r="AY123" s="919"/>
      <c r="AZ123" s="242" t="s">
        <v>190</v>
      </c>
      <c r="BA123" s="242"/>
      <c r="BB123" s="242"/>
      <c r="BC123" s="242"/>
      <c r="BD123" s="242"/>
      <c r="BE123" s="242"/>
      <c r="BF123" s="242"/>
      <c r="BG123" s="242"/>
      <c r="BH123" s="242"/>
      <c r="BI123" s="242"/>
      <c r="BJ123" s="242"/>
      <c r="BK123" s="242"/>
      <c r="BL123" s="242"/>
      <c r="BM123" s="242"/>
      <c r="BN123" s="242"/>
      <c r="BO123" s="909" t="s">
        <v>476</v>
      </c>
      <c r="BP123" s="910"/>
      <c r="BQ123" s="864">
        <v>33243672</v>
      </c>
      <c r="BR123" s="865"/>
      <c r="BS123" s="865"/>
      <c r="BT123" s="865"/>
      <c r="BU123" s="865"/>
      <c r="BV123" s="865">
        <v>34646180</v>
      </c>
      <c r="BW123" s="865"/>
      <c r="BX123" s="865"/>
      <c r="BY123" s="865"/>
      <c r="BZ123" s="865"/>
      <c r="CA123" s="865">
        <v>35882765</v>
      </c>
      <c r="CB123" s="865"/>
      <c r="CC123" s="865"/>
      <c r="CD123" s="865"/>
      <c r="CE123" s="865"/>
      <c r="CF123" s="780"/>
      <c r="CG123" s="781"/>
      <c r="CH123" s="781"/>
      <c r="CI123" s="781"/>
      <c r="CJ123" s="866"/>
      <c r="CK123" s="901"/>
      <c r="CL123" s="887"/>
      <c r="CM123" s="887"/>
      <c r="CN123" s="887"/>
      <c r="CO123" s="888"/>
      <c r="CP123" s="867" t="s">
        <v>477</v>
      </c>
      <c r="CQ123" s="868"/>
      <c r="CR123" s="868"/>
      <c r="CS123" s="868"/>
      <c r="CT123" s="868"/>
      <c r="CU123" s="868"/>
      <c r="CV123" s="868"/>
      <c r="CW123" s="868"/>
      <c r="CX123" s="868"/>
      <c r="CY123" s="868"/>
      <c r="CZ123" s="868"/>
      <c r="DA123" s="868"/>
      <c r="DB123" s="868"/>
      <c r="DC123" s="868"/>
      <c r="DD123" s="868"/>
      <c r="DE123" s="868"/>
      <c r="DF123" s="869"/>
      <c r="DG123" s="811" t="s">
        <v>395</v>
      </c>
      <c r="DH123" s="812"/>
      <c r="DI123" s="812"/>
      <c r="DJ123" s="812"/>
      <c r="DK123" s="813"/>
      <c r="DL123" s="814" t="s">
        <v>395</v>
      </c>
      <c r="DM123" s="812"/>
      <c r="DN123" s="812"/>
      <c r="DO123" s="812"/>
      <c r="DP123" s="813"/>
      <c r="DQ123" s="814" t="s">
        <v>395</v>
      </c>
      <c r="DR123" s="812"/>
      <c r="DS123" s="812"/>
      <c r="DT123" s="812"/>
      <c r="DU123" s="813"/>
      <c r="DV123" s="856" t="s">
        <v>395</v>
      </c>
      <c r="DW123" s="857"/>
      <c r="DX123" s="857"/>
      <c r="DY123" s="857"/>
      <c r="DZ123" s="858"/>
    </row>
    <row r="124" spans="1:130" s="221"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395</v>
      </c>
      <c r="AB124" s="812"/>
      <c r="AC124" s="812"/>
      <c r="AD124" s="812"/>
      <c r="AE124" s="813"/>
      <c r="AF124" s="814" t="s">
        <v>395</v>
      </c>
      <c r="AG124" s="812"/>
      <c r="AH124" s="812"/>
      <c r="AI124" s="812"/>
      <c r="AJ124" s="813"/>
      <c r="AK124" s="814" t="s">
        <v>395</v>
      </c>
      <c r="AL124" s="812"/>
      <c r="AM124" s="812"/>
      <c r="AN124" s="812"/>
      <c r="AO124" s="813"/>
      <c r="AP124" s="856" t="s">
        <v>395</v>
      </c>
      <c r="AQ124" s="857"/>
      <c r="AR124" s="857"/>
      <c r="AS124" s="857"/>
      <c r="AT124" s="858"/>
      <c r="AU124" s="859" t="s">
        <v>478</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20.100000000000001</v>
      </c>
      <c r="BR124" s="863"/>
      <c r="BS124" s="863"/>
      <c r="BT124" s="863"/>
      <c r="BU124" s="863"/>
      <c r="BV124" s="863">
        <v>19.100000000000001</v>
      </c>
      <c r="BW124" s="863"/>
      <c r="BX124" s="863"/>
      <c r="BY124" s="863"/>
      <c r="BZ124" s="863"/>
      <c r="CA124" s="863">
        <v>15.5</v>
      </c>
      <c r="CB124" s="863"/>
      <c r="CC124" s="863"/>
      <c r="CD124" s="863"/>
      <c r="CE124" s="863"/>
      <c r="CF124" s="758"/>
      <c r="CG124" s="759"/>
      <c r="CH124" s="759"/>
      <c r="CI124" s="759"/>
      <c r="CJ124" s="894"/>
      <c r="CK124" s="902"/>
      <c r="CL124" s="902"/>
      <c r="CM124" s="902"/>
      <c r="CN124" s="902"/>
      <c r="CO124" s="903"/>
      <c r="CP124" s="867" t="s">
        <v>479</v>
      </c>
      <c r="CQ124" s="868"/>
      <c r="CR124" s="868"/>
      <c r="CS124" s="868"/>
      <c r="CT124" s="868"/>
      <c r="CU124" s="868"/>
      <c r="CV124" s="868"/>
      <c r="CW124" s="868"/>
      <c r="CX124" s="868"/>
      <c r="CY124" s="868"/>
      <c r="CZ124" s="868"/>
      <c r="DA124" s="868"/>
      <c r="DB124" s="868"/>
      <c r="DC124" s="868"/>
      <c r="DD124" s="868"/>
      <c r="DE124" s="868"/>
      <c r="DF124" s="869"/>
      <c r="DG124" s="795" t="s">
        <v>182</v>
      </c>
      <c r="DH124" s="796"/>
      <c r="DI124" s="796"/>
      <c r="DJ124" s="796"/>
      <c r="DK124" s="797"/>
      <c r="DL124" s="798" t="s">
        <v>182</v>
      </c>
      <c r="DM124" s="796"/>
      <c r="DN124" s="796"/>
      <c r="DO124" s="796"/>
      <c r="DP124" s="797"/>
      <c r="DQ124" s="798" t="s">
        <v>182</v>
      </c>
      <c r="DR124" s="796"/>
      <c r="DS124" s="796"/>
      <c r="DT124" s="796"/>
      <c r="DU124" s="797"/>
      <c r="DV124" s="880" t="s">
        <v>181</v>
      </c>
      <c r="DW124" s="881"/>
      <c r="DX124" s="881"/>
      <c r="DY124" s="881"/>
      <c r="DZ124" s="882"/>
    </row>
    <row r="125" spans="1:130" s="221" customFormat="1" ht="26.2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182</v>
      </c>
      <c r="AB125" s="812"/>
      <c r="AC125" s="812"/>
      <c r="AD125" s="812"/>
      <c r="AE125" s="813"/>
      <c r="AF125" s="814" t="s">
        <v>182</v>
      </c>
      <c r="AG125" s="812"/>
      <c r="AH125" s="812"/>
      <c r="AI125" s="812"/>
      <c r="AJ125" s="813"/>
      <c r="AK125" s="814" t="s">
        <v>181</v>
      </c>
      <c r="AL125" s="812"/>
      <c r="AM125" s="812"/>
      <c r="AN125" s="812"/>
      <c r="AO125" s="813"/>
      <c r="AP125" s="856" t="s">
        <v>182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480</v>
      </c>
      <c r="CL125" s="884"/>
      <c r="CM125" s="884"/>
      <c r="CN125" s="884"/>
      <c r="CO125" s="885"/>
      <c r="CP125" s="892" t="s">
        <v>481</v>
      </c>
      <c r="CQ125" s="840"/>
      <c r="CR125" s="840"/>
      <c r="CS125" s="840"/>
      <c r="CT125" s="840"/>
      <c r="CU125" s="840"/>
      <c r="CV125" s="840"/>
      <c r="CW125" s="840"/>
      <c r="CX125" s="840"/>
      <c r="CY125" s="840"/>
      <c r="CZ125" s="840"/>
      <c r="DA125" s="840"/>
      <c r="DB125" s="840"/>
      <c r="DC125" s="840"/>
      <c r="DD125" s="840"/>
      <c r="DE125" s="840"/>
      <c r="DF125" s="841"/>
      <c r="DG125" s="893" t="s">
        <v>182</v>
      </c>
      <c r="DH125" s="874"/>
      <c r="DI125" s="874"/>
      <c r="DJ125" s="874"/>
      <c r="DK125" s="874"/>
      <c r="DL125" s="874" t="s">
        <v>181</v>
      </c>
      <c r="DM125" s="874"/>
      <c r="DN125" s="874"/>
      <c r="DO125" s="874"/>
      <c r="DP125" s="874"/>
      <c r="DQ125" s="874" t="s">
        <v>182</v>
      </c>
      <c r="DR125" s="874"/>
      <c r="DS125" s="874"/>
      <c r="DT125" s="874"/>
      <c r="DU125" s="874"/>
      <c r="DV125" s="875" t="s">
        <v>182</v>
      </c>
      <c r="DW125" s="875"/>
      <c r="DX125" s="875"/>
      <c r="DY125" s="875"/>
      <c r="DZ125" s="876"/>
    </row>
    <row r="126" spans="1:130" s="221" customFormat="1" ht="26.25" customHeight="1" thickBot="1" x14ac:dyDescent="0.2">
      <c r="A126" s="852"/>
      <c r="B126" s="853"/>
      <c r="C126" s="847" t="s">
        <v>466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50842</v>
      </c>
      <c r="AB126" s="812"/>
      <c r="AC126" s="812"/>
      <c r="AD126" s="812"/>
      <c r="AE126" s="813"/>
      <c r="AF126" s="814">
        <v>44396</v>
      </c>
      <c r="AG126" s="812"/>
      <c r="AH126" s="812"/>
      <c r="AI126" s="812"/>
      <c r="AJ126" s="813"/>
      <c r="AK126" s="814">
        <v>29733</v>
      </c>
      <c r="AL126" s="812"/>
      <c r="AM126" s="812"/>
      <c r="AN126" s="812"/>
      <c r="AO126" s="813"/>
      <c r="AP126" s="856">
        <v>0.3</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482</v>
      </c>
      <c r="CQ126" s="784"/>
      <c r="CR126" s="784"/>
      <c r="CS126" s="784"/>
      <c r="CT126" s="784"/>
      <c r="CU126" s="784"/>
      <c r="CV126" s="784"/>
      <c r="CW126" s="784"/>
      <c r="CX126" s="784"/>
      <c r="CY126" s="784"/>
      <c r="CZ126" s="784"/>
      <c r="DA126" s="784"/>
      <c r="DB126" s="784"/>
      <c r="DC126" s="784"/>
      <c r="DD126" s="784"/>
      <c r="DE126" s="784"/>
      <c r="DF126" s="785"/>
      <c r="DG126" s="848" t="s">
        <v>181</v>
      </c>
      <c r="DH126" s="849"/>
      <c r="DI126" s="849"/>
      <c r="DJ126" s="849"/>
      <c r="DK126" s="849"/>
      <c r="DL126" s="849" t="s">
        <v>182</v>
      </c>
      <c r="DM126" s="849"/>
      <c r="DN126" s="849"/>
      <c r="DO126" s="849"/>
      <c r="DP126" s="849"/>
      <c r="DQ126" s="849" t="s">
        <v>181</v>
      </c>
      <c r="DR126" s="849"/>
      <c r="DS126" s="849"/>
      <c r="DT126" s="849"/>
      <c r="DU126" s="849"/>
      <c r="DV126" s="826" t="s">
        <v>182</v>
      </c>
      <c r="DW126" s="826"/>
      <c r="DX126" s="826"/>
      <c r="DY126" s="826"/>
      <c r="DZ126" s="827"/>
    </row>
    <row r="127" spans="1:130" s="221" customFormat="1" ht="26.25" customHeight="1" x14ac:dyDescent="0.15">
      <c r="A127" s="854"/>
      <c r="B127" s="855"/>
      <c r="C127" s="870" t="s">
        <v>483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182</v>
      </c>
      <c r="AB127" s="812"/>
      <c r="AC127" s="812"/>
      <c r="AD127" s="812"/>
      <c r="AE127" s="813"/>
      <c r="AF127" s="814" t="s">
        <v>181</v>
      </c>
      <c r="AG127" s="812"/>
      <c r="AH127" s="812"/>
      <c r="AI127" s="812"/>
      <c r="AJ127" s="813"/>
      <c r="AK127" s="814" t="s">
        <v>181</v>
      </c>
      <c r="AL127" s="812"/>
      <c r="AM127" s="812"/>
      <c r="AN127" s="812"/>
      <c r="AO127" s="813"/>
      <c r="AP127" s="856" t="s">
        <v>181</v>
      </c>
      <c r="AQ127" s="857"/>
      <c r="AR127" s="857"/>
      <c r="AS127" s="857"/>
      <c r="AT127" s="858"/>
      <c r="AU127" s="223"/>
      <c r="AV127" s="223"/>
      <c r="AW127" s="223"/>
      <c r="AX127" s="873" t="s">
        <v>484</v>
      </c>
      <c r="AY127" s="844"/>
      <c r="AZ127" s="844"/>
      <c r="BA127" s="844"/>
      <c r="BB127" s="844"/>
      <c r="BC127" s="844"/>
      <c r="BD127" s="844"/>
      <c r="BE127" s="845"/>
      <c r="BF127" s="843" t="s">
        <v>485</v>
      </c>
      <c r="BG127" s="844"/>
      <c r="BH127" s="844"/>
      <c r="BI127" s="844"/>
      <c r="BJ127" s="844"/>
      <c r="BK127" s="844"/>
      <c r="BL127" s="845"/>
      <c r="BM127" s="843" t="s">
        <v>486</v>
      </c>
      <c r="BN127" s="844"/>
      <c r="BO127" s="844"/>
      <c r="BP127" s="844"/>
      <c r="BQ127" s="844"/>
      <c r="BR127" s="844"/>
      <c r="BS127" s="845"/>
      <c r="BT127" s="843" t="s">
        <v>487</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488</v>
      </c>
      <c r="CQ127" s="784"/>
      <c r="CR127" s="784"/>
      <c r="CS127" s="784"/>
      <c r="CT127" s="784"/>
      <c r="CU127" s="784"/>
      <c r="CV127" s="784"/>
      <c r="CW127" s="784"/>
      <c r="CX127" s="784"/>
      <c r="CY127" s="784"/>
      <c r="CZ127" s="784"/>
      <c r="DA127" s="784"/>
      <c r="DB127" s="784"/>
      <c r="DC127" s="784"/>
      <c r="DD127" s="784"/>
      <c r="DE127" s="784"/>
      <c r="DF127" s="785"/>
      <c r="DG127" s="848" t="s">
        <v>182</v>
      </c>
      <c r="DH127" s="849"/>
      <c r="DI127" s="849"/>
      <c r="DJ127" s="849"/>
      <c r="DK127" s="849"/>
      <c r="DL127" s="849" t="s">
        <v>182</v>
      </c>
      <c r="DM127" s="849"/>
      <c r="DN127" s="849"/>
      <c r="DO127" s="849"/>
      <c r="DP127" s="849"/>
      <c r="DQ127" s="849" t="s">
        <v>182</v>
      </c>
      <c r="DR127" s="849"/>
      <c r="DS127" s="849"/>
      <c r="DT127" s="849"/>
      <c r="DU127" s="849"/>
      <c r="DV127" s="826" t="s">
        <v>181</v>
      </c>
      <c r="DW127" s="826"/>
      <c r="DX127" s="826"/>
      <c r="DY127" s="826"/>
      <c r="DZ127" s="827"/>
    </row>
    <row r="128" spans="1:130" s="221" customFormat="1" ht="26.25" customHeight="1" thickBot="1" x14ac:dyDescent="0.2">
      <c r="A128" s="828" t="s">
        <v>489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490</v>
      </c>
      <c r="X128" s="830"/>
      <c r="Y128" s="830"/>
      <c r="Z128" s="831"/>
      <c r="AA128" s="832">
        <v>311996</v>
      </c>
      <c r="AB128" s="833"/>
      <c r="AC128" s="833"/>
      <c r="AD128" s="833"/>
      <c r="AE128" s="834"/>
      <c r="AF128" s="835">
        <v>322653</v>
      </c>
      <c r="AG128" s="833"/>
      <c r="AH128" s="833"/>
      <c r="AI128" s="833"/>
      <c r="AJ128" s="834"/>
      <c r="AK128" s="835">
        <v>299786</v>
      </c>
      <c r="AL128" s="833"/>
      <c r="AM128" s="833"/>
      <c r="AN128" s="833"/>
      <c r="AO128" s="834"/>
      <c r="AP128" s="836"/>
      <c r="AQ128" s="837"/>
      <c r="AR128" s="837"/>
      <c r="AS128" s="837"/>
      <c r="AT128" s="838"/>
      <c r="AU128" s="223"/>
      <c r="AV128" s="223"/>
      <c r="AW128" s="223"/>
      <c r="AX128" s="839" t="s">
        <v>491</v>
      </c>
      <c r="AY128" s="840"/>
      <c r="AZ128" s="840"/>
      <c r="BA128" s="840"/>
      <c r="BB128" s="840"/>
      <c r="BC128" s="840"/>
      <c r="BD128" s="840"/>
      <c r="BE128" s="841"/>
      <c r="BF128" s="818" t="s">
        <v>182</v>
      </c>
      <c r="BG128" s="819"/>
      <c r="BH128" s="819"/>
      <c r="BI128" s="819"/>
      <c r="BJ128" s="819"/>
      <c r="BK128" s="819"/>
      <c r="BL128" s="842"/>
      <c r="BM128" s="818">
        <v>12.95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492</v>
      </c>
      <c r="CQ128" s="762"/>
      <c r="CR128" s="762"/>
      <c r="CS128" s="762"/>
      <c r="CT128" s="762"/>
      <c r="CU128" s="762"/>
      <c r="CV128" s="762"/>
      <c r="CW128" s="762"/>
      <c r="CX128" s="762"/>
      <c r="CY128" s="762"/>
      <c r="CZ128" s="762"/>
      <c r="DA128" s="762"/>
      <c r="DB128" s="762"/>
      <c r="DC128" s="762"/>
      <c r="DD128" s="762"/>
      <c r="DE128" s="762"/>
      <c r="DF128" s="763"/>
      <c r="DG128" s="822" t="s">
        <v>181</v>
      </c>
      <c r="DH128" s="823"/>
      <c r="DI128" s="823"/>
      <c r="DJ128" s="823"/>
      <c r="DK128" s="823"/>
      <c r="DL128" s="823" t="s">
        <v>181</v>
      </c>
      <c r="DM128" s="823"/>
      <c r="DN128" s="823"/>
      <c r="DO128" s="823"/>
      <c r="DP128" s="823"/>
      <c r="DQ128" s="823" t="s">
        <v>181</v>
      </c>
      <c r="DR128" s="823"/>
      <c r="DS128" s="823"/>
      <c r="DT128" s="823"/>
      <c r="DU128" s="823"/>
      <c r="DV128" s="824" t="s">
        <v>181</v>
      </c>
      <c r="DW128" s="824"/>
      <c r="DX128" s="824"/>
      <c r="DY128" s="824"/>
      <c r="DZ128" s="825"/>
    </row>
    <row r="129" spans="1:131" s="221"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493</v>
      </c>
      <c r="X129" s="809"/>
      <c r="Y129" s="809"/>
      <c r="Z129" s="810"/>
      <c r="AA129" s="811">
        <v>12007368</v>
      </c>
      <c r="AB129" s="812"/>
      <c r="AC129" s="812"/>
      <c r="AD129" s="812"/>
      <c r="AE129" s="813"/>
      <c r="AF129" s="814">
        <v>12405253</v>
      </c>
      <c r="AG129" s="812"/>
      <c r="AH129" s="812"/>
      <c r="AI129" s="812"/>
      <c r="AJ129" s="813"/>
      <c r="AK129" s="814">
        <v>12963310</v>
      </c>
      <c r="AL129" s="812"/>
      <c r="AM129" s="812"/>
      <c r="AN129" s="812"/>
      <c r="AO129" s="813"/>
      <c r="AP129" s="815"/>
      <c r="AQ129" s="816"/>
      <c r="AR129" s="816"/>
      <c r="AS129" s="816"/>
      <c r="AT129" s="817"/>
      <c r="AU129" s="224"/>
      <c r="AV129" s="224"/>
      <c r="AW129" s="224"/>
      <c r="AX129" s="783" t="s">
        <v>494</v>
      </c>
      <c r="AY129" s="784"/>
      <c r="AZ129" s="784"/>
      <c r="BA129" s="784"/>
      <c r="BB129" s="784"/>
      <c r="BC129" s="784"/>
      <c r="BD129" s="784"/>
      <c r="BE129" s="785"/>
      <c r="BF129" s="802" t="s">
        <v>181</v>
      </c>
      <c r="BG129" s="803"/>
      <c r="BH129" s="803"/>
      <c r="BI129" s="803"/>
      <c r="BJ129" s="803"/>
      <c r="BK129" s="803"/>
      <c r="BL129" s="804"/>
      <c r="BM129" s="802">
        <v>17.95</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495</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496</v>
      </c>
      <c r="X130" s="809"/>
      <c r="Y130" s="809"/>
      <c r="Z130" s="810"/>
      <c r="AA130" s="811">
        <v>1829249</v>
      </c>
      <c r="AB130" s="812"/>
      <c r="AC130" s="812"/>
      <c r="AD130" s="812"/>
      <c r="AE130" s="813"/>
      <c r="AF130" s="814">
        <v>1825405</v>
      </c>
      <c r="AG130" s="812"/>
      <c r="AH130" s="812"/>
      <c r="AI130" s="812"/>
      <c r="AJ130" s="813"/>
      <c r="AK130" s="814">
        <v>1822107</v>
      </c>
      <c r="AL130" s="812"/>
      <c r="AM130" s="812"/>
      <c r="AN130" s="812"/>
      <c r="AO130" s="813"/>
      <c r="AP130" s="815"/>
      <c r="AQ130" s="816"/>
      <c r="AR130" s="816"/>
      <c r="AS130" s="816"/>
      <c r="AT130" s="817"/>
      <c r="AU130" s="224"/>
      <c r="AV130" s="224"/>
      <c r="AW130" s="224"/>
      <c r="AX130" s="783" t="s">
        <v>497</v>
      </c>
      <c r="AY130" s="784"/>
      <c r="AZ130" s="784"/>
      <c r="BA130" s="784"/>
      <c r="BB130" s="784"/>
      <c r="BC130" s="784"/>
      <c r="BD130" s="784"/>
      <c r="BE130" s="785"/>
      <c r="BF130" s="786">
        <v>8.8000000000000007</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498</v>
      </c>
      <c r="X131" s="793"/>
      <c r="Y131" s="793"/>
      <c r="Z131" s="794"/>
      <c r="AA131" s="795">
        <v>10178119</v>
      </c>
      <c r="AB131" s="796"/>
      <c r="AC131" s="796"/>
      <c r="AD131" s="796"/>
      <c r="AE131" s="797"/>
      <c r="AF131" s="798">
        <v>10579848</v>
      </c>
      <c r="AG131" s="796"/>
      <c r="AH131" s="796"/>
      <c r="AI131" s="796"/>
      <c r="AJ131" s="797"/>
      <c r="AK131" s="798">
        <v>11141203</v>
      </c>
      <c r="AL131" s="796"/>
      <c r="AM131" s="796"/>
      <c r="AN131" s="796"/>
      <c r="AO131" s="797"/>
      <c r="AP131" s="799"/>
      <c r="AQ131" s="800"/>
      <c r="AR131" s="800"/>
      <c r="AS131" s="800"/>
      <c r="AT131" s="801"/>
      <c r="AU131" s="224"/>
      <c r="AV131" s="224"/>
      <c r="AW131" s="224"/>
      <c r="AX131" s="761" t="s">
        <v>499</v>
      </c>
      <c r="AY131" s="762"/>
      <c r="AZ131" s="762"/>
      <c r="BA131" s="762"/>
      <c r="BB131" s="762"/>
      <c r="BC131" s="762"/>
      <c r="BD131" s="762"/>
      <c r="BE131" s="763"/>
      <c r="BF131" s="764">
        <v>15.5</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500</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501</v>
      </c>
      <c r="W132" s="774"/>
      <c r="X132" s="774"/>
      <c r="Y132" s="774"/>
      <c r="Z132" s="775"/>
      <c r="AA132" s="776">
        <v>9.5697741399999998</v>
      </c>
      <c r="AB132" s="777"/>
      <c r="AC132" s="777"/>
      <c r="AD132" s="777"/>
      <c r="AE132" s="778"/>
      <c r="AF132" s="779">
        <v>8.7498421529999995</v>
      </c>
      <c r="AG132" s="777"/>
      <c r="AH132" s="777"/>
      <c r="AI132" s="777"/>
      <c r="AJ132" s="778"/>
      <c r="AK132" s="779">
        <v>8.2392179730000006</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502</v>
      </c>
      <c r="W133" s="753"/>
      <c r="X133" s="753"/>
      <c r="Y133" s="753"/>
      <c r="Z133" s="754"/>
      <c r="AA133" s="755">
        <v>9.5</v>
      </c>
      <c r="AB133" s="756"/>
      <c r="AC133" s="756"/>
      <c r="AD133" s="756"/>
      <c r="AE133" s="757"/>
      <c r="AF133" s="755">
        <v>9.3000000000000007</v>
      </c>
      <c r="AG133" s="756"/>
      <c r="AH133" s="756"/>
      <c r="AI133" s="756"/>
      <c r="AJ133" s="757"/>
      <c r="AK133" s="755">
        <v>8.8000000000000007</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buf+Asgem/STTgiJy5PLv4iUrZzBVraKqA2wYr50+81ErG2df0K2YA9+s7/QztFvknUT1SJoG02z6eWuEU2SA==" saltValue="w2SASgOPgviYT5DlXUDO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V7:DZ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DL7:DP7"/>
    <mergeCell ref="DQ7:DU7"/>
    <mergeCell ref="CH7:CL7"/>
    <mergeCell ref="CM7:CQ7"/>
    <mergeCell ref="CR7:CV7"/>
    <mergeCell ref="CW7:DA7"/>
    <mergeCell ref="DB7:DF7"/>
    <mergeCell ref="DG7:DK7"/>
    <mergeCell ref="CH9:CL9"/>
    <mergeCell ref="CM9:CQ9"/>
    <mergeCell ref="DB8:DF8"/>
    <mergeCell ref="DG8:DK8"/>
    <mergeCell ref="DL8:DP8"/>
    <mergeCell ref="DQ8:DU8"/>
    <mergeCell ref="CH8:CL8"/>
    <mergeCell ref="DV8:DZ8"/>
    <mergeCell ref="B9:P9"/>
    <mergeCell ref="Q9:U9"/>
    <mergeCell ref="V9:Z9"/>
    <mergeCell ref="AA9:AE9"/>
    <mergeCell ref="AF9:AJ9"/>
    <mergeCell ref="AU8:AY8"/>
    <mergeCell ref="BS8:CG8"/>
    <mergeCell ref="B8:P8"/>
    <mergeCell ref="Q8:U8"/>
    <mergeCell ref="V8:Z8"/>
    <mergeCell ref="AA8:AE8"/>
    <mergeCell ref="AF8:AJ8"/>
    <mergeCell ref="AK8:AO8"/>
    <mergeCell ref="AP8:AT8"/>
    <mergeCell ref="CW9:DA9"/>
    <mergeCell ref="DB9:DF9"/>
    <mergeCell ref="DG9:DK9"/>
    <mergeCell ref="DL9:DP9"/>
    <mergeCell ref="DQ9:DU9"/>
    <mergeCell ref="CM8:CQ8"/>
    <mergeCell ref="CR8:CV8"/>
    <mergeCell ref="CW8:DA8"/>
    <mergeCell ref="CR9:CV9"/>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3:DZ73"/>
    <mergeCell ref="B74:P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Q74:U74"/>
    <mergeCell ref="V74:Z74"/>
    <mergeCell ref="AA74:AE74"/>
    <mergeCell ref="DG73:DK73"/>
    <mergeCell ref="DL73:DP73"/>
    <mergeCell ref="DQ73:DU73"/>
    <mergeCell ref="DG75:DK75"/>
    <mergeCell ref="DL75:DP75"/>
    <mergeCell ref="DQ75:DU75"/>
    <mergeCell ref="DV75:DZ75"/>
    <mergeCell ref="B76:P76"/>
    <mergeCell ref="AF76:AJ76"/>
    <mergeCell ref="AK76:AO76"/>
    <mergeCell ref="BS75:CG75"/>
    <mergeCell ref="CH75:CL75"/>
    <mergeCell ref="CM75:CQ75"/>
    <mergeCell ref="CR75:CV75"/>
    <mergeCell ref="CW75:DA75"/>
    <mergeCell ref="DB75:DF75"/>
    <mergeCell ref="Q76:U76"/>
    <mergeCell ref="V76:Z76"/>
    <mergeCell ref="AA76:AE76"/>
    <mergeCell ref="B75:P75"/>
    <mergeCell ref="AF75:AJ75"/>
    <mergeCell ref="AK75:AO75"/>
    <mergeCell ref="AP75:AT75"/>
    <mergeCell ref="AU75:AY75"/>
    <mergeCell ref="AZ75:BD75"/>
    <mergeCell ref="Q75:U75"/>
    <mergeCell ref="V75:Z75"/>
    <mergeCell ref="AA75:AE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Q77:U77"/>
    <mergeCell ref="V77:Z77"/>
    <mergeCell ref="AA77:AE77"/>
    <mergeCell ref="Q78:U78"/>
    <mergeCell ref="V78:Z78"/>
    <mergeCell ref="AA78:AE78"/>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AF78:AJ78"/>
    <mergeCell ref="AK78:AO78"/>
    <mergeCell ref="BS77:CG77"/>
    <mergeCell ref="CH77:CL77"/>
    <mergeCell ref="CM77:CQ77"/>
    <mergeCell ref="CR77:CV77"/>
    <mergeCell ref="CW77:DA77"/>
    <mergeCell ref="DB77:DF77"/>
    <mergeCell ref="B77:P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80:U80"/>
    <mergeCell ref="V80:Z80"/>
    <mergeCell ref="AA80:AE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X7ez/RnSSoHGsbFcMZmumXY5pfx+sIjkagZ2Dv4tjahoQENikzHJNS1YQ3Nq0lhJUzIej1yseypoHEHLdkIig==" saltValue="Zij1E3znh2gvDzgOOHqa0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115" zoomScaleNormal="11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K5kYG8+Fw0de/CsCWb9EUUxyzguGUDCbWUTRjKaxkkobUuYohZRcQq0qeVy6v/owcg+pdqu3pRoXb6Jdo6BKw==" saltValue="clb/FsIcpg9E0MudGIkhnA=="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511</v>
      </c>
      <c r="AL9" s="1165"/>
      <c r="AM9" s="1165"/>
      <c r="AN9" s="1166"/>
      <c r="AO9" s="272">
        <v>4843768</v>
      </c>
      <c r="AP9" s="272">
        <v>96755</v>
      </c>
      <c r="AQ9" s="273">
        <v>104625</v>
      </c>
      <c r="AR9" s="274">
        <v>-7.5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512</v>
      </c>
      <c r="AL10" s="1165"/>
      <c r="AM10" s="1165"/>
      <c r="AN10" s="1166"/>
      <c r="AO10" s="275">
        <v>115329</v>
      </c>
      <c r="AP10" s="275">
        <v>2304</v>
      </c>
      <c r="AQ10" s="276">
        <v>9752</v>
      </c>
      <c r="AR10" s="277">
        <v>-76.400000000000006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513</v>
      </c>
      <c r="AL11" s="1165"/>
      <c r="AM11" s="1165"/>
      <c r="AN11" s="1166"/>
      <c r="AO11" s="275" t="s">
        <v>514</v>
      </c>
      <c r="AP11" s="275" t="s">
        <v>514</v>
      </c>
      <c r="AQ11" s="276">
        <v>1608</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515</v>
      </c>
      <c r="AL12" s="1165"/>
      <c r="AM12" s="1165"/>
      <c r="AN12" s="1166"/>
      <c r="AO12" s="275" t="s">
        <v>514</v>
      </c>
      <c r="AP12" s="275" t="s">
        <v>514</v>
      </c>
      <c r="AQ12" s="276">
        <v>4</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516</v>
      </c>
      <c r="AL13" s="1165"/>
      <c r="AM13" s="1165"/>
      <c r="AN13" s="1166"/>
      <c r="AO13" s="275">
        <v>164723</v>
      </c>
      <c r="AP13" s="275">
        <v>3290</v>
      </c>
      <c r="AQ13" s="276">
        <v>4175</v>
      </c>
      <c r="AR13" s="277">
        <v>-21.2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517</v>
      </c>
      <c r="AL14" s="1165"/>
      <c r="AM14" s="1165"/>
      <c r="AN14" s="1166"/>
      <c r="AO14" s="275">
        <v>181100</v>
      </c>
      <c r="AP14" s="275">
        <v>3618</v>
      </c>
      <c r="AQ14" s="276">
        <v>2340</v>
      </c>
      <c r="AR14" s="277">
        <v>54.6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518</v>
      </c>
      <c r="AL15" s="1168"/>
      <c r="AM15" s="1168"/>
      <c r="AN15" s="1169"/>
      <c r="AO15" s="275">
        <v>-437667</v>
      </c>
      <c r="AP15" s="275">
        <v>-8742</v>
      </c>
      <c r="AQ15" s="276">
        <v>-8060</v>
      </c>
      <c r="AR15" s="277">
        <v>8.5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190</v>
      </c>
      <c r="AL16" s="1168"/>
      <c r="AM16" s="1168"/>
      <c r="AN16" s="1169"/>
      <c r="AO16" s="275">
        <v>4867253</v>
      </c>
      <c r="AP16" s="275">
        <v>97225</v>
      </c>
      <c r="AQ16" s="276">
        <v>114444</v>
      </c>
      <c r="AR16" s="277">
        <v>-15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523</v>
      </c>
      <c r="AL21" s="1171"/>
      <c r="AM21" s="1171"/>
      <c r="AN21" s="1172"/>
      <c r="AO21" s="288">
        <v>8.4700000000000006</v>
      </c>
      <c r="AP21" s="289">
        <v>10.6</v>
      </c>
      <c r="AQ21" s="290">
        <v>-2.13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524</v>
      </c>
      <c r="AL22" s="1171"/>
      <c r="AM22" s="1171"/>
      <c r="AN22" s="1172"/>
      <c r="AO22" s="293">
        <v>99.2</v>
      </c>
      <c r="AP22" s="294">
        <v>97.5</v>
      </c>
      <c r="AQ22" s="295">
        <v>1.7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3" t="s">
        <v>525</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528</v>
      </c>
      <c r="AL32" s="1155"/>
      <c r="AM32" s="1155"/>
      <c r="AN32" s="1156"/>
      <c r="AO32" s="303">
        <v>1949579</v>
      </c>
      <c r="AP32" s="303">
        <v>38943</v>
      </c>
      <c r="AQ32" s="304">
        <v>72468</v>
      </c>
      <c r="AR32" s="305">
        <v>-46.3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529</v>
      </c>
      <c r="AL33" s="1155"/>
      <c r="AM33" s="1155"/>
      <c r="AN33" s="1156"/>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530</v>
      </c>
      <c r="AL34" s="1155"/>
      <c r="AM34" s="1155"/>
      <c r="AN34" s="1156"/>
      <c r="AO34" s="303" t="s">
        <v>514</v>
      </c>
      <c r="AP34" s="303" t="s">
        <v>514</v>
      </c>
      <c r="AQ34" s="304">
        <v>1</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531</v>
      </c>
      <c r="AL35" s="1155"/>
      <c r="AM35" s="1155"/>
      <c r="AN35" s="1156"/>
      <c r="AO35" s="303">
        <v>958490</v>
      </c>
      <c r="AP35" s="303">
        <v>19146</v>
      </c>
      <c r="AQ35" s="304">
        <v>17710</v>
      </c>
      <c r="AR35" s="305">
        <v>8.1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532</v>
      </c>
      <c r="AL36" s="1155"/>
      <c r="AM36" s="1155"/>
      <c r="AN36" s="1156"/>
      <c r="AO36" s="303">
        <v>102039</v>
      </c>
      <c r="AP36" s="303">
        <v>2038</v>
      </c>
      <c r="AQ36" s="304">
        <v>2475</v>
      </c>
      <c r="AR36" s="305">
        <v>-17.7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533</v>
      </c>
      <c r="AL37" s="1155"/>
      <c r="AM37" s="1155"/>
      <c r="AN37" s="1156"/>
      <c r="AO37" s="303">
        <v>29733</v>
      </c>
      <c r="AP37" s="303">
        <v>594</v>
      </c>
      <c r="AQ37" s="304">
        <v>637</v>
      </c>
      <c r="AR37" s="305">
        <v>-6.8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534</v>
      </c>
      <c r="AL38" s="1158"/>
      <c r="AM38" s="1158"/>
      <c r="AN38" s="1159"/>
      <c r="AO38" s="306" t="s">
        <v>514</v>
      </c>
      <c r="AP38" s="306" t="s">
        <v>514</v>
      </c>
      <c r="AQ38" s="307">
        <v>2</v>
      </c>
      <c r="AR38" s="295" t="s">
        <v>514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535</v>
      </c>
      <c r="AL39" s="1158"/>
      <c r="AM39" s="1158"/>
      <c r="AN39" s="1159"/>
      <c r="AO39" s="303">
        <v>-299786</v>
      </c>
      <c r="AP39" s="303">
        <v>-5988</v>
      </c>
      <c r="AQ39" s="304">
        <v>-3769</v>
      </c>
      <c r="AR39" s="305">
        <v>58.9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536</v>
      </c>
      <c r="AL40" s="1155"/>
      <c r="AM40" s="1155"/>
      <c r="AN40" s="1156"/>
      <c r="AO40" s="303">
        <v>-1822107</v>
      </c>
      <c r="AP40" s="303">
        <v>-36397</v>
      </c>
      <c r="AQ40" s="304">
        <v>-62733</v>
      </c>
      <c r="AR40" s="305">
        <v>-42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301</v>
      </c>
      <c r="AL41" s="1161"/>
      <c r="AM41" s="1161"/>
      <c r="AN41" s="1162"/>
      <c r="AO41" s="303">
        <v>917948</v>
      </c>
      <c r="AP41" s="303">
        <v>18336</v>
      </c>
      <c r="AQ41" s="304">
        <v>26792</v>
      </c>
      <c r="AR41" s="305">
        <v>-31.6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506</v>
      </c>
      <c r="AN49" s="1149" t="s">
        <v>540</v>
      </c>
      <c r="AO49" s="1150"/>
      <c r="AP49" s="1150"/>
      <c r="AQ49" s="1150"/>
      <c r="AR49" s="115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2363225</v>
      </c>
      <c r="AN51" s="325">
        <v>46218</v>
      </c>
      <c r="AO51" s="326">
        <v>-6.5</v>
      </c>
      <c r="AP51" s="327">
        <v>70615</v>
      </c>
      <c r="AQ51" s="328">
        <v>4.9000000000000004</v>
      </c>
      <c r="AR51" s="329">
        <v>-11.4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1199859</v>
      </c>
      <c r="AN52" s="333">
        <v>23466</v>
      </c>
      <c r="AO52" s="334">
        <v>12.7</v>
      </c>
      <c r="AP52" s="335">
        <v>37382</v>
      </c>
      <c r="AQ52" s="336">
        <v>-1.9</v>
      </c>
      <c r="AR52" s="337">
        <v>14.6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1788339</v>
      </c>
      <c r="AN53" s="325">
        <v>35170</v>
      </c>
      <c r="AO53" s="326">
        <v>-23.9</v>
      </c>
      <c r="AP53" s="327">
        <v>69185</v>
      </c>
      <c r="AQ53" s="328">
        <v>-2</v>
      </c>
      <c r="AR53" s="329">
        <v>-21.9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1329898</v>
      </c>
      <c r="AN54" s="333">
        <v>26154</v>
      </c>
      <c r="AO54" s="334">
        <v>11.5</v>
      </c>
      <c r="AP54" s="335">
        <v>38519</v>
      </c>
      <c r="AQ54" s="336">
        <v>3</v>
      </c>
      <c r="AR54" s="337">
        <v>8.5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2601523</v>
      </c>
      <c r="AN55" s="325">
        <v>51491</v>
      </c>
      <c r="AO55" s="326">
        <v>46.4</v>
      </c>
      <c r="AP55" s="327">
        <v>70166</v>
      </c>
      <c r="AQ55" s="328">
        <v>1.4</v>
      </c>
      <c r="AR55" s="329">
        <v>45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1713045</v>
      </c>
      <c r="AN56" s="333">
        <v>33906</v>
      </c>
      <c r="AO56" s="334">
        <v>29.6</v>
      </c>
      <c r="AP56" s="335">
        <v>36115</v>
      </c>
      <c r="AQ56" s="336">
        <v>-6.2</v>
      </c>
      <c r="AR56" s="337">
        <v>35.799999999999997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5693737</v>
      </c>
      <c r="AN57" s="325">
        <v>113106</v>
      </c>
      <c r="AO57" s="326">
        <v>119.7</v>
      </c>
      <c r="AP57" s="327">
        <v>92632</v>
      </c>
      <c r="AQ57" s="328">
        <v>32</v>
      </c>
      <c r="AR57" s="329">
        <v>87.7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4329559</v>
      </c>
      <c r="AN58" s="333">
        <v>86006</v>
      </c>
      <c r="AO58" s="334">
        <v>153.69999999999999</v>
      </c>
      <c r="AP58" s="335">
        <v>47978</v>
      </c>
      <c r="AQ58" s="336">
        <v>32.799999999999997</v>
      </c>
      <c r="AR58" s="337">
        <v>120.9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5798215</v>
      </c>
      <c r="AN59" s="325">
        <v>115821</v>
      </c>
      <c r="AO59" s="326">
        <v>2.4</v>
      </c>
      <c r="AP59" s="327">
        <v>96469</v>
      </c>
      <c r="AQ59" s="328">
        <v>4.0999999999999996</v>
      </c>
      <c r="AR59" s="329">
        <v>-1.7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2947541</v>
      </c>
      <c r="AN60" s="333">
        <v>58878</v>
      </c>
      <c r="AO60" s="334">
        <v>-31.5</v>
      </c>
      <c r="AP60" s="335">
        <v>49775</v>
      </c>
      <c r="AQ60" s="336">
        <v>3.7</v>
      </c>
      <c r="AR60" s="337">
        <v>-35.200000000000003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3649008</v>
      </c>
      <c r="AN61" s="340">
        <v>72361</v>
      </c>
      <c r="AO61" s="341">
        <v>27.6</v>
      </c>
      <c r="AP61" s="342">
        <v>79813</v>
      </c>
      <c r="AQ61" s="343">
        <v>8.1</v>
      </c>
      <c r="AR61" s="329">
        <v>19.5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2303980</v>
      </c>
      <c r="AN62" s="333">
        <v>45682</v>
      </c>
      <c r="AO62" s="334">
        <v>35.200000000000003</v>
      </c>
      <c r="AP62" s="335">
        <v>41954</v>
      </c>
      <c r="AQ62" s="336">
        <v>6.3</v>
      </c>
      <c r="AR62" s="337">
        <v>28.9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nECpExQDeSinkvWpWrWJQXQ1vtJcX9+TqSU2PdbRrOasiIVYHJtMtBIDoSO3FC0xVRDXWTuKnphR8ntnhEwAw==" saltValue="urcTb+6C7X9GV0icW7l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6tZNaKGjaebR0hHnUQ2Bw7P0IEnH+BhpmkKtlUwBIW3KwF7/kMLD9b7kc9Ff7EXCOG5gvGU4x1/av1CMuuKW5Q==" saltValue="CabgPHkCzA4GtxeISaHT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h6xmy2wi0dQzzp/i+/tB8mJR8t3aV//gp8PiWRV6gTK33EICyfZDPbGei+seXSqI2vsqLt9heSb+69gviB/Wug==" saltValue="Lm8mOI1asRjNEVdcEyjM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4294967294" verticalDpi="4294967294"/>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3" t="s">
        <v>3</v>
      </c>
      <c r="D47" s="1173"/>
      <c r="E47" s="1174"/>
      <c r="F47" s="11">
        <v>21</v>
      </c>
      <c r="G47" s="12">
        <v>20.69</v>
      </c>
      <c r="H47" s="12">
        <v>21.75</v>
      </c>
      <c r="I47" s="12">
        <v>23.47</v>
      </c>
      <c r="J47" s="13">
        <v>22.79</v>
      </c>
    </row>
    <row r="48" spans="2:10" ht="57.75" customHeight="1" x14ac:dyDescent="0.15">
      <c r="B48" s="14"/>
      <c r="C48" s="1175" t="s">
        <v>4</v>
      </c>
      <c r="D48" s="1175"/>
      <c r="E48" s="1176"/>
      <c r="F48" s="15">
        <v>5.65</v>
      </c>
      <c r="G48" s="16">
        <v>5.16</v>
      </c>
      <c r="H48" s="16">
        <v>1.38</v>
      </c>
      <c r="I48" s="16">
        <v>7.43</v>
      </c>
      <c r="J48" s="17">
        <v>7.86</v>
      </c>
    </row>
    <row r="49" spans="2:10" ht="57.75" customHeight="1" thickBot="1" x14ac:dyDescent="0.2">
      <c r="B49" s="18"/>
      <c r="C49" s="1177" t="s">
        <v>5</v>
      </c>
      <c r="D49" s="1177"/>
      <c r="E49" s="1178"/>
      <c r="F49" s="19">
        <v>0.35</v>
      </c>
      <c r="G49" s="20" t="s">
        <v>561</v>
      </c>
      <c r="H49" s="20" t="s">
        <v>562</v>
      </c>
      <c r="I49" s="20">
        <v>8.51</v>
      </c>
      <c r="J49" s="21">
        <v>1.08</v>
      </c>
    </row>
    <row r="50" spans="2:10" x14ac:dyDescent="0.15"/>
  </sheetData>
  <sheetProtection algorithmName="SHA-512" hashValue="h12KNr2IBPeNEr+e5Z7Z2zJBkI3jdfWb/wkZVCltU3Vn3IVfMWeihwOi743Nanm0zlTygyD5NgmM+6ZkoYgk2g==" saltValue="w9U6vx7RoSap0J5Ady7Q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2023-03-17T02:28:53Z</cp:lastPrinted>
  <dcterms:created xsi:type="dcterms:W3CDTF">2023-02-20T05:15:20Z</dcterms:created>
  <dcterms:modified xsi:type="dcterms:W3CDTF">2023-10-03T08:07:01Z</dcterms:modified>
  <cp:category/>
</cp:coreProperties>
</file>