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10\0010_総務部\0050_財政課\財政係04_10_31\公会計改革\R5\02 照会・回答\☆R5.9.28【依頼10.16まで】令和３年度財政状況資料集の作成について（決算統計・地方公会計関係）\03 結合・コメント入力\"/>
    </mc:Choice>
  </mc:AlternateContent>
  <bookViews>
    <workbookView xWindow="-120" yWindow="-120" windowWidth="20730" windowHeight="11160" firstSheet="12"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W102" i="12" l="1"/>
  <c r="CR102" i="12"/>
  <c r="AU88" i="12" l="1"/>
  <c r="AP88" i="12"/>
  <c r="AF88" i="12"/>
  <c r="AU63" i="12"/>
  <c r="AA23" i="12"/>
  <c r="V23" i="12"/>
  <c r="Q23" i="12"/>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C38" i="10"/>
  <c r="BE37" i="10"/>
  <c r="AM37" i="10"/>
  <c r="C37" i="10"/>
  <c r="BE36" i="10"/>
  <c r="BE35" i="10"/>
  <c r="C34" i="10"/>
  <c r="C35" i="10" s="1"/>
  <c r="C36"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AM35" i="10"/>
  <c r="AM36" i="10" s="1"/>
  <c r="BW35" i="10" l="1"/>
  <c r="BW36" i="10" s="1"/>
  <c r="BW37" i="10" s="1"/>
  <c r="BW38" i="10" s="1"/>
  <c r="BW39" i="10" s="1"/>
  <c r="BW40" i="10" s="1"/>
  <c r="BW41" i="10" s="1"/>
  <c r="BW42" i="10" s="1"/>
  <c r="BW43" i="10" s="1"/>
  <c r="CO34" i="10" l="1"/>
  <c r="CO35" i="10" s="1"/>
  <c r="CO36" i="10" s="1"/>
  <c r="CO37" i="10" s="1"/>
  <c r="CO38" i="10" s="1"/>
  <c r="CO39" i="10" s="1"/>
  <c r="CO40" i="10" s="1"/>
  <c r="CO41" i="10" s="1"/>
</calcChain>
</file>

<file path=xl/sharedStrings.xml><?xml version="1.0" encoding="utf-8"?>
<sst xmlns="http://schemas.openxmlformats.org/spreadsheetml/2006/main" count="1129" uniqueCount="618">
  <si>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</si>
  <si>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</si>
  <si>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</si>
  <si>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</si>
  <si>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</si>
  <si>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</si>
  <si>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</si>
  <si>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</si>
  <si>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</si>
  <si>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</si>
  <si>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</si>
  <si>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</si>
  <si>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</si>
  <si>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</si>
  <si>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</si>
  <si>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</si>
  <si>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</si>
  <si>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</si>
  <si>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</si>
  <si>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</si>
  <si>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</si>
  <si>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</si>
  <si>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</si>
  <si>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</si>
  <si>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</si>
  <si>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</si>
  <si>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</si>
  <si>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</si>
  <si>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</si>
  <si>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</si>
  <si>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</si>
  <si>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</si>
  <si>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</si>
  <si>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</si>
  <si>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</si>
  <si>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</si>
  <si>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</si>
  <si>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</si>
  <si>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</si>
  <si>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</si>
  <si>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</si>
  <si>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</si>
  <si>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</si>
  <si>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</si>
  <si>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</si>
  <si>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</si>
  <si>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</si>
  <si>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</si>
  <si>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</si>
  <si>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</si>
  <si>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</si>
  <si>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</si>
  <si>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</si>
  <si>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</si>
  <si>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</si>
  <si>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</si>
  <si>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</si>
  <si>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</si>
  <si>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</si>
  <si>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</si>
  <si>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</si>
  <si>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</si>
  <si>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</si>
  <si>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</si>
  <si>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</si>
  <si>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</si>
  <si>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</si>
  <si>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</si>
  <si>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</si>
  <si>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</si>
  <si>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</si>
  <si>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</si>
  <si>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</si>
  <si>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</si>
  <si>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</si>
  <si>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</si>
  <si>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</si>
  <si>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</si>
  <si>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</si>
  <si>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</si>
  <si>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</si>
  <si>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</si>
  <si>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</si>
  <si>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</si>
  <si>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</si>
  <si>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</si>
  <si>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</si>
  <si>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</si>
  <si>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</si>
  <si>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</si>
  <si>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</si>
  <si>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</si>
  <si>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</si>
  <si>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</si>
  <si>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</si>
  <si>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</si>
  <si>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</si>
  <si>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</si>
  <si>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</si>
  <si>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</si>
  <si>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</si>
  <si>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</si>
  <si>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</si>
  <si>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</si>
  <si>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</si>
  <si>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</si>
  <si>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</si>
  <si>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</si>
  <si>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</si>
  <si>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</si>
  <si>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</si>
  <si>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</si>
  <si>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</si>
  <si>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</si>
  <si>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</si>
  <si>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</si>
  <si>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</si>
  <si>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</si>
  <si>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</si>
  <si>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</si>
  <si>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</si>
  <si>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</si>
  <si>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</si>
  <si>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</si>
  <si>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</si>
  <si>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</si>
  <si>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</si>
  <si>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</si>
  <si>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</si>
  <si>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</si>
  <si>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</si>
  <si>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</si>
  <si>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</si>
  <si>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</si>
  <si>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</si>
  <si>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</si>
  <si>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</si>
  <si>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</si>
  <si>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</si>
  <si>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</si>
  <si>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</si>
  <si>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</si>
  <si>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</si>
  <si>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</si>
  <si>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</si>
  <si>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</si>
  <si>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</si>
  <si>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</si>
  <si>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</si>
  <si>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</si>
  <si>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</si>
  <si>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</si>
  <si>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</si>
  <si>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</si>
  <si>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</si>
  <si>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</si>
  <si>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</si>
  <si>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</si>
  <si>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</si>
  <si>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</si>
  <si>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</si>
  <si>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</si>
  <si>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</si>
  <si>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</si>
  <si>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</si>
  <si>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</si>
  <si>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</si>
  <si>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</si>
  <si>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</si>
  <si>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</si>
  <si>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</si>
  <si>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</si>
  <si>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</si>
  <si>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</si>
  <si>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</si>
  <si>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</si>
  <si>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</si>
  <si>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</si>
  <si>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</si>
  <si>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</si>
  <si>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</si>
  <si>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</si>
  <si>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</si>
  <si>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</si>
  <si>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</si>
  <si>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</si>
  <si>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</si>
  <si>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</si>
  <si>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</si>
  <si>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</si>
  <si>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</si>
  <si>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</si>
  <si>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</si>
  <si>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</si>
  <si>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</si>
  <si>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</si>
  <si>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</si>
  <si>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</si>
  <si>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</si>
  <si>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</si>
  <si>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</si>
  <si>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</si>
  <si>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</si>
  <si>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</si>
  <si>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</si>
  <si>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</si>
  <si>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</si>
  <si>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</si>
  <si>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</si>
  <si>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</si>
  <si>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</si>
  <si>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</si>
  <si>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</si>
  <si>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</si>
  <si>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長野県飯田市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</si>
  <si>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</si>
  <si>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</si>
  <si>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</si>
  <si>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</si>
  <si>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</si>
  <si>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</si>
  <si>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</si>
  <si>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</si>
  <si>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</si>
  <si>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</si>
  <si>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</si>
  <si>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</si>
  <si>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</si>
  <si>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</si>
  <si>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</si>
  <si>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</si>
  <si>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</si>
  <si>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</si>
  <si>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</si>
  <si>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</si>
  <si>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</si>
  <si>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</si>
  <si>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</si>
  <si>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</si>
  <si>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</si>
  <si>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</si>
  <si>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</si>
  <si>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</si>
  <si>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</si>
  <si>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</si>
  <si>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</si>
  <si>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</si>
  <si>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</si>
  <si>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</si>
  <si>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</si>
  <si>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</si>
  <si>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</si>
  <si>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</si>
  <si>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</si>
  <si>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</si>
  <si>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</si>
  <si>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</si>
  <si>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</si>
  <si>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</si>
  <si>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</si>
  <si>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</si>
  <si>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</si>
  <si>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</si>
  <si>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</si>
  <si>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</si>
  <si>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</si>
  <si>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</si>
  <si>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</si>
  <si>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</si>
  <si>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</si>
  <si>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</si>
  <si>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</si>
  <si>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</si>
  <si>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</si>
  <si>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</si>
  <si>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</si>
  <si>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</si>
  <si>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</si>
  <si>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</si>
  <si>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</si>
  <si>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</si>
  <si>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</si>
  <si>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</si>
  <si>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</si>
  <si>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</si>
  <si>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</si>
  <si>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</si>
  <si>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</si>
  <si>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</si>
  <si>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</si>
  <si>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</si>
  <si>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</si>
  <si>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</si>
  <si>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</si>
  <si>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</si>
  <si>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</si>
  <si>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</si>
  <si>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</si>
  <si>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</si>
  <si>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</si>
  <si>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</si>
  <si>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</si>
  <si>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</si>
  <si>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</si>
  <si>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</si>
  <si>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</si>
  <si>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</si>
  <si>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</si>
  <si>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</si>
  <si>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</si>
  <si>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</si>
  <si>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</si>
  <si>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</si>
  <si>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</si>
  <si>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</si>
  <si>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</si>
  <si>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</si>
  <si>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</si>
  <si>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</si>
  <si>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</si>
  <si>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</si>
  <si>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</si>
  <si>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</si>
  <si>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</si>
  <si>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</si>
  <si>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</si>
  <si>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</si>
  <si>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</si>
  <si>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</si>
  <si>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</si>
  <si>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</si>
  <si>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</si>
  <si>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</si>
  <si>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</si>
  <si>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</si>
  <si>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</si>
  <si>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</si>
  <si>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</si>
  <si>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</si>
  <si>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</si>
  <si>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</si>
  <si>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</si>
  <si>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</si>
  <si>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</si>
  <si>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</si>
  <si>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</si>
  <si>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</si>
  <si>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</si>
  <si>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</si>
  <si>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</si>
  <si>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</si>
  <si>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</si>
  <si>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</si>
  <si>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</si>
  <si>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</si>
  <si>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</si>
  <si>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</si>
  <si>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</si>
  <si>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</si>
  <si>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</si>
  <si>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</si>
  <si>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</si>
  <si>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</si>
  <si>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</si>
  <si>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</si>
  <si>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</si>
  <si>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</si>
  <si>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</si>
  <si>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長野県飯田市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</si>
  <si>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</si>
  <si>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</si>
  <si>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</si>
  <si>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</si>
  <si>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</si>
  <si>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</si>
  <si>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</si>
  <si>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</si>
  <si>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</si>
  <si>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</si>
  <si>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</si>
  <si>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</si>
  <si>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</si>
  <si>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</si>
  <si>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</si>
  <si>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</si>
  <si>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</si>
  <si>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</si>
  <si>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</si>
  <si>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</si>
  <si>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飯田市墓地事業特別会計</t>
    <phoneticPr fontId="5"/>
  </si>
  <si>
    <t>飯田市ケーブルテレビ放送事業特別会計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</si>
  <si>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</si>
  <si>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</si>
  <si>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</si>
  <si>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</si>
  <si>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</si>
  <si>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</si>
  <si>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</si>
  <si>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</si>
  <si>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</si>
  <si>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</si>
  <si>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</si>
  <si>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</si>
  <si>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</si>
  <si>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飯田市国民健康保険特別会計</t>
    <phoneticPr fontId="5"/>
  </si>
  <si>
    <t>飯田市介護保険特別会計</t>
    <phoneticPr fontId="5"/>
  </si>
  <si>
    <t>飯田市後期高齢者医療特別会計</t>
    <phoneticPr fontId="5"/>
  </si>
  <si>
    <t>飯田市介護老人保健施設事業特別会計</t>
    <phoneticPr fontId="5"/>
  </si>
  <si>
    <t>飯田市駐車場事業特別会計</t>
    <phoneticPr fontId="5"/>
  </si>
  <si>
    <t>飯田市水道事業会計</t>
    <phoneticPr fontId="5"/>
  </si>
  <si>
    <t>法適用企業</t>
    <phoneticPr fontId="5"/>
  </si>
  <si>
    <t>飯田市病院事業会計</t>
    <phoneticPr fontId="5"/>
  </si>
  <si>
    <t>法適用企業</t>
    <phoneticPr fontId="5"/>
  </si>
  <si>
    <t>飯田市下水道事業会計</t>
    <phoneticPr fontId="5"/>
  </si>
  <si>
    <t>飯田市地方卸売市場事業特別会計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</si>
  <si>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</si>
  <si>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</si>
  <si>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</si>
  <si>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</si>
  <si>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</si>
  <si>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</si>
  <si>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</si>
  <si>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</si>
  <si>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</si>
  <si>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</si>
  <si>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</si>
  <si>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</si>
  <si>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</si>
  <si>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</si>
  <si>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</si>
  <si>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</si>
  <si>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</si>
  <si>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</si>
  <si>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</si>
  <si>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</si>
  <si>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</si>
  <si>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</si>
  <si>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</si>
  <si>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</si>
  <si>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</si>
  <si>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</si>
  <si>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</si>
  <si>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</si>
  <si>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</si>
  <si>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</si>
  <si>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</si>
  <si>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</si>
  <si>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</si>
  <si>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</si>
  <si>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</si>
  <si>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</si>
  <si>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</si>
  <si>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</si>
  <si>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</si>
  <si>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</si>
  <si>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</si>
  <si>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</si>
  <si>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</si>
  <si>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</si>
  <si>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</si>
  <si>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</si>
  <si>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</si>
  <si>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</si>
  <si>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</si>
  <si>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</si>
  <si>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</si>
  <si>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</si>
  <si>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</si>
  <si>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</si>
  <si>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</si>
  <si>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</si>
  <si>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</si>
  <si>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</si>
  <si>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</si>
  <si>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飯田市下水道事業会計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</si>
  <si>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</si>
  <si>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</si>
  <si>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</si>
  <si>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</si>
  <si>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飯田市介護保険特別会計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</si>
  <si>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</si>
  <si>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</si>
  <si>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</si>
  <si>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</si>
  <si>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</si>
  <si>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</si>
  <si>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</si>
  <si>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</si>
  <si>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</si>
  <si>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</si>
  <si>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</si>
  <si>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</si>
  <si>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</si>
  <si>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</si>
  <si>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</si>
  <si>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</si>
  <si>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</si>
  <si>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</si>
  <si>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</si>
  <si>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</si>
  <si>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</si>
  <si>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</si>
  <si>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</si>
  <si>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</si>
  <si>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</si>
  <si>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</si>
  <si>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</si>
  <si>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</si>
  <si>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</si>
  <si>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</si>
  <si>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</si>
  <si>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</si>
  <si>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</si>
  <si>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</si>
  <si>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</si>
  <si>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</si>
  <si>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</si>
  <si>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</si>
  <si>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</si>
  <si>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</si>
  <si>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</si>
  <si>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</si>
  <si>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</si>
  <si>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</si>
  <si>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</si>
  <si>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</si>
  <si>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</si>
  <si>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</si>
  <si>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</si>
  <si>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</si>
  <si>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</si>
  <si>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</si>
  <si>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</si>
  <si>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</si>
  <si>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</si>
  <si>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</si>
  <si>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</si>
  <si>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</si>
  <si>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</si>
  <si>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</si>
  <si>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</si>
  <si>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</si>
  <si>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</si>
  <si>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</si>
  <si>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</si>
  <si>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</si>
  <si>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</si>
  <si>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</si>
  <si>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</si>
  <si>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</si>
  <si>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</si>
  <si>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</si>
  <si>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</si>
  <si>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</si>
  <si>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</si>
  <si>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</si>
  <si>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</si>
  <si>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</si>
  <si>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</si>
  <si>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</si>
  <si>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</si>
  <si>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</si>
  <si>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</si>
  <si>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1.77</t>
  </si>
  <si>
    <t>▲ 1.30</t>
  </si>
  <si>
    <t>▲ 3.53</t>
  </si>
  <si>
    <t>飯田市病院事業会計</t>
  </si>
  <si>
    <t>飯田市水道事業会計</t>
  </si>
  <si>
    <t>飯田市下水道事業会計</t>
  </si>
  <si>
    <t>一般会計</t>
  </si>
  <si>
    <t>飯田市介護保険特別会計</t>
  </si>
  <si>
    <t>飯田市国民健康保険特別会計</t>
  </si>
  <si>
    <t>飯田市介護老人保健施設事業特別会計</t>
  </si>
  <si>
    <t>飯田市後期高齢者医療特別会計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</si>
  <si>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</si>
  <si>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</si>
  <si>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</si>
  <si>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</si>
  <si>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</si>
  <si>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</si>
  <si>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</si>
  <si>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</si>
  <si>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</si>
  <si>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</si>
  <si>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</si>
  <si>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</si>
  <si>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</si>
  <si>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</si>
  <si>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</si>
  <si>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</si>
  <si>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</si>
  <si>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下伊那自治センター組合</t>
    <rPh sb="0" eb="3">
      <t>シモイナ</t>
    </rPh>
    <rPh sb="3" eb="5">
      <t>ジチ</t>
    </rPh>
    <rPh sb="9" eb="11">
      <t>クミアイ</t>
    </rPh>
    <phoneticPr fontId="2"/>
  </si>
  <si>
    <t>長野県民交通災害共済組合（一般会計）</t>
  </si>
  <si>
    <t>飯田勤労者共済会</t>
    <rPh sb="0" eb="2">
      <t>イイダ</t>
    </rPh>
    <rPh sb="2" eb="5">
      <t>キンロウシャ</t>
    </rPh>
    <rPh sb="5" eb="8">
      <t>キョウサイカイ</t>
    </rPh>
    <phoneticPr fontId="2"/>
  </si>
  <si>
    <t>南信州・飯田産業センター</t>
    <rPh sb="0" eb="1">
      <t>ミナミ</t>
    </rPh>
    <rPh sb="1" eb="3">
      <t>シンシュウ</t>
    </rPh>
    <rPh sb="4" eb="6">
      <t>イイダ</t>
    </rPh>
    <rPh sb="6" eb="8">
      <t>サンギョウ</t>
    </rPh>
    <phoneticPr fontId="2"/>
  </si>
  <si>
    <t>飯田清掃</t>
    <rPh sb="0" eb="2">
      <t>イイダ</t>
    </rPh>
    <rPh sb="2" eb="4">
      <t>セイソウ</t>
    </rPh>
    <phoneticPr fontId="2"/>
  </si>
  <si>
    <t>飯田健康温泉</t>
    <rPh sb="0" eb="2">
      <t>イイダ</t>
    </rPh>
    <rPh sb="2" eb="4">
      <t>ケンコウ</t>
    </rPh>
    <rPh sb="4" eb="6">
      <t>オンセン</t>
    </rPh>
    <phoneticPr fontId="2"/>
  </si>
  <si>
    <t>飯田市土地開発公社</t>
    <rPh sb="0" eb="3">
      <t>イイダシ</t>
    </rPh>
    <rPh sb="3" eb="5">
      <t>トチ</t>
    </rPh>
    <rPh sb="5" eb="7">
      <t>カイハツ</t>
    </rPh>
    <rPh sb="7" eb="9">
      <t>コウシャ</t>
    </rPh>
    <phoneticPr fontId="2"/>
  </si>
  <si>
    <t>いいだ有機</t>
    <rPh sb="3" eb="5">
      <t>ユウキ</t>
    </rPh>
    <phoneticPr fontId="2"/>
  </si>
  <si>
    <t>飯田市スポーツ協会</t>
    <rPh sb="0" eb="3">
      <t>イイダシ</t>
    </rPh>
    <rPh sb="7" eb="9">
      <t>キョウカイ</t>
    </rPh>
    <phoneticPr fontId="2"/>
  </si>
  <si>
    <t>‐</t>
    <phoneticPr fontId="2"/>
  </si>
  <si>
    <t>地域振興基金</t>
  </si>
  <si>
    <t>リニア中央新幹線飯田駅整備推進基金</t>
  </si>
  <si>
    <t>公共施設等整備基金</t>
  </si>
  <si>
    <t>ふるさと基金</t>
    <phoneticPr fontId="2"/>
  </si>
  <si>
    <t>地域福祉基金</t>
    <rPh sb="0" eb="4">
      <t>チイキフクシ</t>
    </rPh>
    <rPh sb="4" eb="6">
      <t>キキン</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</si>
  <si>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</si>
  <si>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</si>
  <si>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</si>
  <si>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</si>
  <si>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</si>
  <si>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</si>
  <si>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</si>
  <si>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</si>
  <si>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</si>
  <si>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</si>
  <si>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令和３年度の実質公債費比率は前年度比で0.5ポイント低下した。主な要因として、一般会計の歳入では普通交付税の増により標準財政規模が大きくなったこと、歳出では平成22～24年度に借り入れた合併特例事業債の償還が終了したこと、公営会計事業においても元利償還金が減少したことが挙げられる。この結果、標準税収入額が増加し元利償還金及び準元利償還金が減少し、実質公債費比率の改善につながった。
　令和３年11月に公表した財政運営目標において、令和10年度末までに一般会計地方債（臨時財政対策債を除く）を300億円以内に抑制すると設定しており、今後も引き続き計画的な借入と着実な償還による長期視点に立った地方債の発行に努めていく。</t>
    <rPh sb="49" eb="54">
      <t>フツウコウフゼイ</t>
    </rPh>
    <rPh sb="194" eb="196">
      <t>レイワ</t>
    </rPh>
    <rPh sb="197" eb="198">
      <t>ネン</t>
    </rPh>
    <rPh sb="200" eb="201">
      <t>ガツ</t>
    </rPh>
    <rPh sb="202" eb="204">
      <t>コウヒョウ</t>
    </rPh>
    <rPh sb="206" eb="210">
      <t>ザイセイウンエイ</t>
    </rPh>
    <rPh sb="210" eb="212">
      <t>モクヒョウ</t>
    </rPh>
    <rPh sb="217" eb="219">
      <t>レイワ</t>
    </rPh>
    <rPh sb="221" eb="224">
      <t>ネンドマツ</t>
    </rPh>
    <rPh sb="227" eb="231">
      <t>イッパンカイケイ</t>
    </rPh>
    <rPh sb="255" eb="257">
      <t>ヨクセイ</t>
    </rPh>
    <rPh sb="267" eb="269">
      <t>コンゴ</t>
    </rPh>
    <rPh sb="270" eb="271">
      <t>ヒ</t>
    </rPh>
    <rPh sb="272" eb="273">
      <t>ツヅ</t>
    </rPh>
    <phoneticPr fontId="5"/>
  </si>
  <si>
    <t>　令和３年度の将来負担比率は、リニア駅周辺整備のための用地買収及び物件補償に係る債務負担行為の限度額が増額となったが、地方債の償還が進んだことの影響が大きく、分子となる実質的な将来負担額が大幅減となったこと、また、令和２年度の地方交付税の増により分母となる標準財政規模が大きくなったことから、前年度比で9.3ポイントの大幅減となった。
　有形固定資産減価償却率は類似団体よりも低いが上昇傾向となっている。１校を除き建設30年を超過している小中学校計27校、民営化・複数園の統合に合わせた施設の建て替えを優先したことによる公立保育所16園等の老朽化が進んでいることが主な要因である。各施設の長寿命化に向けた個別施設計画を策定し、老朽化対策を着実に進めていく必要がある。
　今後もリニア中央新幹線関連等の大規模な事業が予定されているため、将来の負担と財源のバランスに配意した計画的な財政運営に努めていく。</t>
    <rPh sb="59" eb="62">
      <t>チホウサイ</t>
    </rPh>
    <rPh sb="63" eb="65">
      <t>ショウカン</t>
    </rPh>
    <rPh sb="66" eb="67">
      <t>スス</t>
    </rPh>
    <rPh sb="72" eb="74">
      <t>エイキョウ</t>
    </rPh>
    <rPh sb="75" eb="76">
      <t>オオ</t>
    </rPh>
    <rPh sb="94" eb="97">
      <t>オオハバゲン</t>
    </rPh>
    <rPh sb="159" eb="162">
      <t>オオハバゲン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</si>
</sst>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8" fillId="0" borderId="41" xfId="16" applyFont="1" applyFill="1" applyBorder="1" applyAlignment="1" applyProtection="1">
      <alignment horizontal="left" vertical="top" wrapText="1"/>
      <protection locked="0"/>
    </xf>
    <xf numFmtId="0" fontId="18" fillId="0" borderId="12" xfId="16" applyFont="1" applyFill="1" applyBorder="1" applyAlignment="1" applyProtection="1">
      <alignment horizontal="left" vertical="top" wrapText="1"/>
      <protection locked="0"/>
    </xf>
    <xf numFmtId="0" fontId="18" fillId="0" borderId="48" xfId="16" applyFont="1" applyFill="1" applyBorder="1" applyAlignment="1" applyProtection="1">
      <alignment horizontal="left" vertical="top" wrapText="1"/>
      <protection locked="0"/>
    </xf>
    <xf numFmtId="0" fontId="18" fillId="0" borderId="64" xfId="16" applyFont="1" applyFill="1" applyBorder="1" applyAlignment="1" applyProtection="1">
      <alignment horizontal="left" vertical="top" wrapText="1"/>
      <protection locked="0"/>
    </xf>
    <xf numFmtId="0" fontId="18" fillId="0" borderId="0" xfId="16" applyFont="1" applyFill="1" applyAlignment="1" applyProtection="1">
      <alignment horizontal="left" vertical="top" wrapText="1"/>
      <protection locked="0"/>
    </xf>
    <xf numFmtId="0" fontId="18" fillId="0" borderId="38" xfId="16" applyFont="1" applyFill="1" applyBorder="1" applyAlignment="1" applyProtection="1">
      <alignment horizontal="left" vertical="top" wrapText="1"/>
      <protection locked="0"/>
    </xf>
    <xf numFmtId="0" fontId="18" fillId="0" borderId="37" xfId="16" applyFont="1" applyFill="1" applyBorder="1" applyAlignment="1" applyProtection="1">
      <alignment horizontal="left" vertical="top" wrapText="1"/>
      <protection locked="0"/>
    </xf>
    <xf numFmtId="0" fontId="18" fillId="0" borderId="54" xfId="16" applyFont="1" applyFill="1" applyBorder="1" applyAlignment="1" applyProtection="1">
      <alignment horizontal="left" vertical="top" wrapText="1"/>
      <protection locked="0"/>
    </xf>
    <xf numFmtId="0" fontId="18" fillId="0" borderId="40" xfId="16" applyFont="1" applyFill="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68655</c:v>
                </c:pt>
                <c:pt idx="1">
                  <c:v>66863</c:v>
                </c:pt>
                <c:pt idx="2">
                  <c:v>72051</c:v>
                </c:pt>
                <c:pt idx="3">
                  <c:v>70329</c:v>
                </c:pt>
                <c:pt idx="4">
                  <c:v>71871</c:v>
                </c:pt>
              </c:numCache>
            </c:numRef>
          </c:val>
          <c:smooth val="0"/>
          <c:extLst>
            <c:ext xmlns:c16="http://schemas.microsoft.com/office/drawing/2014/chart" uri="{C3380CC4-5D6E-409C-BE32-E72D297353CC}">
              <c16:uniqueId val="{00000000-2617-4895-BC80-A50F68A6FC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59827</c:v>
                </c:pt>
                <c:pt idx="1">
                  <c:v>68671</c:v>
                </c:pt>
                <c:pt idx="2">
                  <c:v>67967</c:v>
                </c:pt>
                <c:pt idx="3">
                  <c:v>65366</c:v>
                </c:pt>
                <c:pt idx="4">
                  <c:v>63334</c:v>
                </c:pt>
              </c:numCache>
            </c:numRef>
          </c:val>
          <c:smooth val="0"/>
          <c:extLst>
            <c:ext xmlns:c16="http://schemas.microsoft.com/office/drawing/2014/chart" uri="{C3380CC4-5D6E-409C-BE32-E72D297353CC}">
              <c16:uniqueId val="{00000001-2617-4895-BC80-A50F68A6FC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3.39</c:v>
                </c:pt>
                <c:pt idx="1">
                  <c:v>3.55</c:v>
                </c:pt>
                <c:pt idx="2">
                  <c:v>5.82</c:v>
                </c:pt>
                <c:pt idx="3">
                  <c:v>2.83</c:v>
                </c:pt>
                <c:pt idx="4">
                  <c:v>3.35</c:v>
                </c:pt>
              </c:numCache>
            </c:numRef>
          </c:val>
          <c:extLst>
            <c:ext xmlns:c16="http://schemas.microsoft.com/office/drawing/2014/chart" uri="{C3380CC4-5D6E-409C-BE32-E72D297353CC}">
              <c16:uniqueId val="{00000000-3884-4AD5-A86A-73A0738630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6.56</c:v>
                </c:pt>
                <c:pt idx="1">
                  <c:v>5.09</c:v>
                </c:pt>
                <c:pt idx="2">
                  <c:v>5.5</c:v>
                </c:pt>
                <c:pt idx="3">
                  <c:v>4.66</c:v>
                </c:pt>
                <c:pt idx="4">
                  <c:v>7.3</c:v>
                </c:pt>
              </c:numCache>
            </c:numRef>
          </c:val>
          <c:extLst>
            <c:ext xmlns:c16="http://schemas.microsoft.com/office/drawing/2014/chart" uri="{C3380CC4-5D6E-409C-BE32-E72D297353CC}">
              <c16:uniqueId val="{00000001-3884-4AD5-A86A-73A0738630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-1.77</c:v>
                </c:pt>
                <c:pt idx="1">
                  <c:v>-1.3</c:v>
                </c:pt>
                <c:pt idx="2">
                  <c:v>2.64</c:v>
                </c:pt>
                <c:pt idx="3">
                  <c:v>-3.53</c:v>
                </c:pt>
                <c:pt idx="4">
                  <c:v>3.36</c:v>
                </c:pt>
              </c:numCache>
            </c:numRef>
          </c:val>
          <c:smooth val="0"/>
          <c:extLst>
            <c:ext xmlns:c16="http://schemas.microsoft.com/office/drawing/2014/chart" uri="{C3380CC4-5D6E-409C-BE32-E72D297353CC}">
              <c16:uniqueId val="{00000002-3884-4AD5-A86A-73A0738630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0.12</c:v>
                </c:pt>
                <c:pt idx="2">
                  <c:v>#N/A</c:v>
                </c:pt>
                <c:pt idx="3">
                  <c:v>0.15</c:v>
                </c:pt>
                <c:pt idx="4">
                  <c:v>#N/A</c:v>
                </c:pt>
                <c:pt idx="5">
                  <c:v>0.15</c:v>
                </c:pt>
                <c:pt idx="6">
                  <c:v>#N/A</c:v>
                </c:pt>
                <c:pt idx="7">
                  <c:v>0.06</c:v>
                </c:pt>
                <c:pt idx="8">
                  <c:v>#N/A</c:v>
                </c:pt>
                <c:pt idx="9">
                  <c:v>0.05</c:v>
                </c:pt>
              </c:numCache>
            </c:numRef>
          </c:val>
          <c:extLst>
            <c:ext xmlns:c16="http://schemas.microsoft.com/office/drawing/2014/chart" uri="{C3380CC4-5D6E-409C-BE32-E72D297353CC}">
              <c16:uniqueId val="{00000000-0350-47C2-8F62-830BB97096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50-47C2-8F62-830BB97096C8}"/>
            </c:ext>
          </c:extLst>
        </c:ser>
        <c:ser>
          <c:idx val="2"/>
          <c:order val="2"/>
          <c:tx>
            <c:strRef>
              <c:f>データシート!$A$29</c:f>
              <c:strCache>
                <c:ptCount val="1"/>
                <c:pt idx="0">
                  <c:v>飯田市後期高齢者医療特別会計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0.05</c:v>
                </c:pt>
                <c:pt idx="2">
                  <c:v>#N/A</c:v>
                </c:pt>
                <c:pt idx="3">
                  <c:v>0.05</c:v>
                </c:pt>
                <c:pt idx="4">
                  <c:v>#N/A</c:v>
                </c:pt>
                <c:pt idx="5">
                  <c:v>7.0000000000000007E-2</c:v>
                </c:pt>
                <c:pt idx="6">
                  <c:v>#N/A</c:v>
                </c:pt>
                <c:pt idx="7">
                  <c:v>0.12</c:v>
                </c:pt>
                <c:pt idx="8">
                  <c:v>#N/A</c:v>
                </c:pt>
                <c:pt idx="9">
                  <c:v>0.09</c:v>
                </c:pt>
              </c:numCache>
            </c:numRef>
          </c:val>
          <c:extLst>
            <c:ext xmlns:c16="http://schemas.microsoft.com/office/drawing/2014/chart" uri="{C3380CC4-5D6E-409C-BE32-E72D297353CC}">
              <c16:uniqueId val="{00000002-0350-47C2-8F62-830BB97096C8}"/>
            </c:ext>
          </c:extLst>
        </c:ser>
        <c:ser>
          <c:idx val="3"/>
          <c:order val="3"/>
          <c:tx>
            <c:strRef>
              <c:f>データシート!$A$30</c:f>
              <c:strCache>
                <c:ptCount val="1"/>
                <c:pt idx="0">
                  <c:v>飯田市介護老人保健施設事業特別会計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c:v>
                </c:pt>
                <c:pt idx="2">
                  <c:v>#N/A</c:v>
                </c:pt>
                <c:pt idx="3">
                  <c:v>0.15</c:v>
                </c:pt>
                <c:pt idx="4">
                  <c:v>#N/A</c:v>
                </c:pt>
                <c:pt idx="5">
                  <c:v>0.08</c:v>
                </c:pt>
                <c:pt idx="6">
                  <c:v>#N/A</c:v>
                </c:pt>
                <c:pt idx="7">
                  <c:v>0.08</c:v>
                </c:pt>
                <c:pt idx="8">
                  <c:v>#N/A</c:v>
                </c:pt>
                <c:pt idx="9">
                  <c:v>0.14000000000000001</c:v>
                </c:pt>
              </c:numCache>
            </c:numRef>
          </c:val>
          <c:extLst>
            <c:ext xmlns:c16="http://schemas.microsoft.com/office/drawing/2014/chart" uri="{C3380CC4-5D6E-409C-BE32-E72D297353CC}">
              <c16:uniqueId val="{00000003-0350-47C2-8F62-830BB97096C8}"/>
            </c:ext>
          </c:extLst>
        </c:ser>
        <c:ser>
          <c:idx val="4"/>
          <c:order val="4"/>
          <c:tx>
            <c:strRef>
              <c:f>データシート!$A$31</c:f>
              <c:strCache>
                <c:ptCount val="1"/>
                <c:pt idx="0">
                  <c:v>飯田市国民健康保険特別会計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1.99</c:v>
                </c:pt>
                <c:pt idx="2">
                  <c:v>#N/A</c:v>
                </c:pt>
                <c:pt idx="3">
                  <c:v>0.97</c:v>
                </c:pt>
                <c:pt idx="4">
                  <c:v>#N/A</c:v>
                </c:pt>
                <c:pt idx="5">
                  <c:v>0.4</c:v>
                </c:pt>
                <c:pt idx="6">
                  <c:v>#N/A</c:v>
                </c:pt>
                <c:pt idx="7">
                  <c:v>0.46</c:v>
                </c:pt>
                <c:pt idx="8">
                  <c:v>#N/A</c:v>
                </c:pt>
                <c:pt idx="9">
                  <c:v>0.5</c:v>
                </c:pt>
              </c:numCache>
            </c:numRef>
          </c:val>
          <c:extLst>
            <c:ext xmlns:c16="http://schemas.microsoft.com/office/drawing/2014/chart" uri="{C3380CC4-5D6E-409C-BE32-E72D297353CC}">
              <c16:uniqueId val="{00000004-0350-47C2-8F62-830BB97096C8}"/>
            </c:ext>
          </c:extLst>
        </c:ser>
        <c:ser>
          <c:idx val="5"/>
          <c:order val="5"/>
          <c:tx>
            <c:strRef>
              <c:f>データシート!$A$32</c:f>
              <c:strCache>
                <c:ptCount val="1"/>
                <c:pt idx="0">
                  <c:v>飯田市介護保険特別会計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0.41</c:v>
                </c:pt>
                <c:pt idx="4">
                  <c:v>#N/A</c:v>
                </c:pt>
                <c:pt idx="5">
                  <c:v>0.69</c:v>
                </c:pt>
                <c:pt idx="6">
                  <c:v>#N/A</c:v>
                </c:pt>
                <c:pt idx="7">
                  <c:v>1.1000000000000001</c:v>
                </c:pt>
                <c:pt idx="8">
                  <c:v>#N/A</c:v>
                </c:pt>
                <c:pt idx="9">
                  <c:v>1.43</c:v>
                </c:pt>
              </c:numCache>
            </c:numRef>
          </c:val>
          <c:extLst>
            <c:ext xmlns:c16="http://schemas.microsoft.com/office/drawing/2014/chart" uri="{C3380CC4-5D6E-409C-BE32-E72D297353CC}">
              <c16:uniqueId val="{00000005-0350-47C2-8F62-830BB97096C8}"/>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3.33</c:v>
                </c:pt>
                <c:pt idx="2">
                  <c:v>#N/A</c:v>
                </c:pt>
                <c:pt idx="3">
                  <c:v>3.48</c:v>
                </c:pt>
                <c:pt idx="4">
                  <c:v>#N/A</c:v>
                </c:pt>
                <c:pt idx="5">
                  <c:v>5.75</c:v>
                </c:pt>
                <c:pt idx="6">
                  <c:v>#N/A</c:v>
                </c:pt>
                <c:pt idx="7">
                  <c:v>2.81</c:v>
                </c:pt>
                <c:pt idx="8">
                  <c:v>#N/A</c:v>
                </c:pt>
                <c:pt idx="9">
                  <c:v>3.33</c:v>
                </c:pt>
              </c:numCache>
            </c:numRef>
          </c:val>
          <c:extLst>
            <c:ext xmlns:c16="http://schemas.microsoft.com/office/drawing/2014/chart" uri="{C3380CC4-5D6E-409C-BE32-E72D297353CC}">
              <c16:uniqueId val="{00000006-0350-47C2-8F62-830BB97096C8}"/>
            </c:ext>
          </c:extLst>
        </c:ser>
        <c:ser>
          <c:idx val="7"/>
          <c:order val="7"/>
          <c:tx>
            <c:strRef>
              <c:f>データシート!$A$34</c:f>
              <c:strCache>
                <c:ptCount val="1"/>
                <c:pt idx="0">
                  <c:v>飯田市下水道事業会計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3.28</c:v>
                </c:pt>
                <c:pt idx="2">
                  <c:v>#N/A</c:v>
                </c:pt>
                <c:pt idx="3">
                  <c:v>4.2</c:v>
                </c:pt>
                <c:pt idx="4">
                  <c:v>#N/A</c:v>
                </c:pt>
                <c:pt idx="5">
                  <c:v>4.91</c:v>
                </c:pt>
                <c:pt idx="6">
                  <c:v>#N/A</c:v>
                </c:pt>
                <c:pt idx="7">
                  <c:v>4.8899999999999997</c:v>
                </c:pt>
                <c:pt idx="8">
                  <c:v>#N/A</c:v>
                </c:pt>
                <c:pt idx="9">
                  <c:v>4.3</c:v>
                </c:pt>
              </c:numCache>
            </c:numRef>
          </c:val>
          <c:extLst>
            <c:ext xmlns:c16="http://schemas.microsoft.com/office/drawing/2014/chart" uri="{C3380CC4-5D6E-409C-BE32-E72D297353CC}">
              <c16:uniqueId val="{00000007-0350-47C2-8F62-830BB97096C8}"/>
            </c:ext>
          </c:extLst>
        </c:ser>
        <c:ser>
          <c:idx val="8"/>
          <c:order val="8"/>
          <c:tx>
            <c:strRef>
              <c:f>データシート!$A$35</c:f>
              <c:strCache>
                <c:ptCount val="1"/>
                <c:pt idx="0">
                  <c:v>飯田市水道事業会計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7.14</c:v>
                </c:pt>
                <c:pt idx="2">
                  <c:v>#N/A</c:v>
                </c:pt>
                <c:pt idx="3">
                  <c:v>7.23</c:v>
                </c:pt>
                <c:pt idx="4">
                  <c:v>#N/A</c:v>
                </c:pt>
                <c:pt idx="5">
                  <c:v>7.4</c:v>
                </c:pt>
                <c:pt idx="6">
                  <c:v>#N/A</c:v>
                </c:pt>
                <c:pt idx="7">
                  <c:v>6.71</c:v>
                </c:pt>
                <c:pt idx="8">
                  <c:v>#N/A</c:v>
                </c:pt>
                <c:pt idx="9">
                  <c:v>5.91</c:v>
                </c:pt>
              </c:numCache>
            </c:numRef>
          </c:val>
          <c:extLst>
            <c:ext xmlns:c16="http://schemas.microsoft.com/office/drawing/2014/chart" uri="{C3380CC4-5D6E-409C-BE32-E72D297353CC}">
              <c16:uniqueId val="{00000008-0350-47C2-8F62-830BB97096C8}"/>
            </c:ext>
          </c:extLst>
        </c:ser>
        <c:ser>
          <c:idx val="9"/>
          <c:order val="9"/>
          <c:tx>
            <c:strRef>
              <c:f>データシート!$A$36</c:f>
              <c:strCache>
                <c:ptCount val="1"/>
                <c:pt idx="0">
                  <c:v>飯田市病院事業会計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14.42</c:v>
                </c:pt>
                <c:pt idx="2">
                  <c:v>#N/A</c:v>
                </c:pt>
                <c:pt idx="3">
                  <c:v>14.38</c:v>
                </c:pt>
                <c:pt idx="4">
                  <c:v>#N/A</c:v>
                </c:pt>
                <c:pt idx="5">
                  <c:v>14.76</c:v>
                </c:pt>
                <c:pt idx="6">
                  <c:v>#N/A</c:v>
                </c:pt>
                <c:pt idx="7">
                  <c:v>17.670000000000002</c:v>
                </c:pt>
                <c:pt idx="8">
                  <c:v>#N/A</c:v>
                </c:pt>
                <c:pt idx="9">
                  <c:v>18.78</c:v>
                </c:pt>
              </c:numCache>
            </c:numRef>
          </c:val>
          <c:extLst>
            <c:ext xmlns:c16="http://schemas.microsoft.com/office/drawing/2014/chart" uri="{C3380CC4-5D6E-409C-BE32-E72D297353CC}">
              <c16:uniqueId val="{00000009-0350-47C2-8F62-830BB97096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6013</c:v>
                </c:pt>
                <c:pt idx="5">
                  <c:v>6103</c:v>
                </c:pt>
                <c:pt idx="8">
                  <c:v>5936</c:v>
                </c:pt>
                <c:pt idx="11">
                  <c:v>5707</c:v>
                </c:pt>
                <c:pt idx="14">
                  <c:v>5657</c:v>
                </c:pt>
              </c:numCache>
            </c:numRef>
          </c:val>
          <c:extLst>
            <c:ext xmlns:c16="http://schemas.microsoft.com/office/drawing/2014/chart" uri="{C3380CC4-5D6E-409C-BE32-E72D297353CC}">
              <c16:uniqueId val="{00000000-CEBD-47FD-A891-343FFCB0EF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CEBD-47FD-A891-343FFCB0EF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119</c:v>
                </c:pt>
                <c:pt idx="3">
                  <c:v>231</c:v>
                </c:pt>
                <c:pt idx="6">
                  <c:v>171</c:v>
                </c:pt>
                <c:pt idx="9">
                  <c:v>163</c:v>
                </c:pt>
                <c:pt idx="12">
                  <c:v>149</c:v>
                </c:pt>
              </c:numCache>
            </c:numRef>
          </c:val>
          <c:extLst>
            <c:ext xmlns:c16="http://schemas.microsoft.com/office/drawing/2014/chart" uri="{C3380CC4-5D6E-409C-BE32-E72D297353CC}">
              <c16:uniqueId val="{00000002-CEBD-47FD-A891-343FFCB0EF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249</c:v>
                </c:pt>
                <c:pt idx="3">
                  <c:v>135</c:v>
                </c:pt>
                <c:pt idx="6">
                  <c:v>156</c:v>
                </c:pt>
                <c:pt idx="9">
                  <c:v>402</c:v>
                </c:pt>
                <c:pt idx="12">
                  <c:v>474</c:v>
                </c:pt>
              </c:numCache>
            </c:numRef>
          </c:val>
          <c:extLst>
            <c:ext xmlns:c16="http://schemas.microsoft.com/office/drawing/2014/chart" uri="{C3380CC4-5D6E-409C-BE32-E72D297353CC}">
              <c16:uniqueId val="{00000003-CEBD-47FD-A891-343FFCB0EF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2632</c:v>
                </c:pt>
                <c:pt idx="3">
                  <c:v>2515</c:v>
                </c:pt>
                <c:pt idx="6">
                  <c:v>2407</c:v>
                </c:pt>
                <c:pt idx="9">
                  <c:v>1997</c:v>
                </c:pt>
                <c:pt idx="12">
                  <c:v>1909</c:v>
                </c:pt>
              </c:numCache>
            </c:numRef>
          </c:val>
          <c:extLst>
            <c:ext xmlns:c16="http://schemas.microsoft.com/office/drawing/2014/chart" uri="{C3380CC4-5D6E-409C-BE32-E72D297353CC}">
              <c16:uniqueId val="{00000004-CEBD-47FD-A891-343FFCB0EF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BD-47FD-A891-343FFCB0EF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BD-47FD-A891-343FFCB0EF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4858</c:v>
                </c:pt>
                <c:pt idx="3">
                  <c:v>5088</c:v>
                </c:pt>
                <c:pt idx="6">
                  <c:v>4958</c:v>
                </c:pt>
                <c:pt idx="9">
                  <c:v>4807</c:v>
                </c:pt>
                <c:pt idx="12">
                  <c:v>4788</c:v>
                </c:pt>
              </c:numCache>
            </c:numRef>
          </c:val>
          <c:extLst>
            <c:ext xmlns:c16="http://schemas.microsoft.com/office/drawing/2014/chart" uri="{C3380CC4-5D6E-409C-BE32-E72D297353CC}">
              <c16:uniqueId val="{00000007-CEBD-47FD-A891-343FFCB0EF3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1845</c:v>
                </c:pt>
                <c:pt idx="2">
                  <c:v>#N/A</c:v>
                </c:pt>
                <c:pt idx="3">
                  <c:v>#N/A</c:v>
                </c:pt>
                <c:pt idx="4">
                  <c:v>1866</c:v>
                </c:pt>
                <c:pt idx="5">
                  <c:v>#N/A</c:v>
                </c:pt>
                <c:pt idx="6">
                  <c:v>#N/A</c:v>
                </c:pt>
                <c:pt idx="7">
                  <c:v>1757</c:v>
                </c:pt>
                <c:pt idx="8">
                  <c:v>#N/A</c:v>
                </c:pt>
                <c:pt idx="9">
                  <c:v>#N/A</c:v>
                </c:pt>
                <c:pt idx="10">
                  <c:v>1662</c:v>
                </c:pt>
                <c:pt idx="11">
                  <c:v>#N/A</c:v>
                </c:pt>
                <c:pt idx="12">
                  <c:v>#N/A</c:v>
                </c:pt>
                <c:pt idx="13">
                  <c:v>1663</c:v>
                </c:pt>
                <c:pt idx="14">
                  <c:v>#N/A</c:v>
                </c:pt>
              </c:numCache>
            </c:numRef>
          </c:val>
          <c:smooth val="0"/>
          <c:extLst>
            <c:ext xmlns:c16="http://schemas.microsoft.com/office/drawing/2014/chart" uri="{C3380CC4-5D6E-409C-BE32-E72D297353CC}">
              <c16:uniqueId val="{00000008-CEBD-47FD-A891-343FFCB0EF3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49266</c:v>
                </c:pt>
                <c:pt idx="5">
                  <c:v>47906</c:v>
                </c:pt>
                <c:pt idx="8">
                  <c:v>45570</c:v>
                </c:pt>
                <c:pt idx="11">
                  <c:v>43812</c:v>
                </c:pt>
                <c:pt idx="14">
                  <c:v>42049</c:v>
                </c:pt>
              </c:numCache>
            </c:numRef>
          </c:val>
          <c:extLst>
            <c:ext xmlns:c16="http://schemas.microsoft.com/office/drawing/2014/chart" uri="{C3380CC4-5D6E-409C-BE32-E72D297353CC}">
              <c16:uniqueId val="{00000000-7F92-4DC1-A5F5-1552D9A191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9239</c:v>
                </c:pt>
                <c:pt idx="5">
                  <c:v>8835</c:v>
                </c:pt>
                <c:pt idx="8">
                  <c:v>8872</c:v>
                </c:pt>
                <c:pt idx="11">
                  <c:v>9079</c:v>
                </c:pt>
                <c:pt idx="14">
                  <c:v>9142</c:v>
                </c:pt>
              </c:numCache>
            </c:numRef>
          </c:val>
          <c:extLst>
            <c:ext xmlns:c16="http://schemas.microsoft.com/office/drawing/2014/chart" uri="{C3380CC4-5D6E-409C-BE32-E72D297353CC}">
              <c16:uniqueId val="{00000001-7F92-4DC1-A5F5-1552D9A191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11679</c:v>
                </c:pt>
                <c:pt idx="5">
                  <c:v>11363</c:v>
                </c:pt>
                <c:pt idx="8">
                  <c:v>11151</c:v>
                </c:pt>
                <c:pt idx="11">
                  <c:v>11169</c:v>
                </c:pt>
                <c:pt idx="14">
                  <c:v>12293</c:v>
                </c:pt>
              </c:numCache>
            </c:numRef>
          </c:val>
          <c:extLst>
            <c:ext xmlns:c16="http://schemas.microsoft.com/office/drawing/2014/chart" uri="{C3380CC4-5D6E-409C-BE32-E72D297353CC}">
              <c16:uniqueId val="{00000002-7F92-4DC1-A5F5-1552D9A191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92-4DC1-A5F5-1552D9A191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92-4DC1-A5F5-1552D9A191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92-4DC1-A5F5-1552D9A191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7164</c:v>
                </c:pt>
                <c:pt idx="3">
                  <c:v>7054</c:v>
                </c:pt>
                <c:pt idx="6">
                  <c:v>7038</c:v>
                </c:pt>
                <c:pt idx="9">
                  <c:v>6934</c:v>
                </c:pt>
                <c:pt idx="12">
                  <c:v>6866</c:v>
                </c:pt>
              </c:numCache>
            </c:numRef>
          </c:val>
          <c:extLst>
            <c:ext xmlns:c16="http://schemas.microsoft.com/office/drawing/2014/chart" uri="{C3380CC4-5D6E-409C-BE32-E72D297353CC}">
              <c16:uniqueId val="{00000006-7F92-4DC1-A5F5-1552D9A191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2479</c:v>
                </c:pt>
                <c:pt idx="3">
                  <c:v>2107</c:v>
                </c:pt>
                <c:pt idx="6">
                  <c:v>2142</c:v>
                </c:pt>
                <c:pt idx="9">
                  <c:v>2017</c:v>
                </c:pt>
                <c:pt idx="12">
                  <c:v>1810</c:v>
                </c:pt>
              </c:numCache>
            </c:numRef>
          </c:val>
          <c:extLst>
            <c:ext xmlns:c16="http://schemas.microsoft.com/office/drawing/2014/chart" uri="{C3380CC4-5D6E-409C-BE32-E72D297353CC}">
              <c16:uniqueId val="{00000007-7F92-4DC1-A5F5-1552D9A191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22376</c:v>
                </c:pt>
                <c:pt idx="3">
                  <c:v>20590</c:v>
                </c:pt>
                <c:pt idx="6">
                  <c:v>19265</c:v>
                </c:pt>
                <c:pt idx="9">
                  <c:v>17185</c:v>
                </c:pt>
                <c:pt idx="12">
                  <c:v>14989</c:v>
                </c:pt>
              </c:numCache>
            </c:numRef>
          </c:val>
          <c:extLst>
            <c:ext xmlns:c16="http://schemas.microsoft.com/office/drawing/2014/chart" uri="{C3380CC4-5D6E-409C-BE32-E72D297353CC}">
              <c16:uniqueId val="{00000008-7F92-4DC1-A5F5-1552D9A191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1200</c:v>
                </c:pt>
                <c:pt idx="3">
                  <c:v>1010</c:v>
                </c:pt>
                <c:pt idx="6">
                  <c:v>849</c:v>
                </c:pt>
                <c:pt idx="9">
                  <c:v>3941</c:v>
                </c:pt>
                <c:pt idx="12">
                  <c:v>4878</c:v>
                </c:pt>
              </c:numCache>
            </c:numRef>
          </c:val>
          <c:extLst>
            <c:ext xmlns:c16="http://schemas.microsoft.com/office/drawing/2014/chart" uri="{C3380CC4-5D6E-409C-BE32-E72D297353CC}">
              <c16:uniqueId val="{00000009-7F92-4DC1-A5F5-1552D9A191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42169</c:v>
                </c:pt>
                <c:pt idx="3">
                  <c:v>42342</c:v>
                </c:pt>
                <c:pt idx="6">
                  <c:v>42041</c:v>
                </c:pt>
                <c:pt idx="9">
                  <c:v>41224</c:v>
                </c:pt>
                <c:pt idx="12">
                  <c:v>40288</c:v>
                </c:pt>
              </c:numCache>
            </c:numRef>
          </c:val>
          <c:extLst>
            <c:ext xmlns:c16="http://schemas.microsoft.com/office/drawing/2014/chart" uri="{C3380CC4-5D6E-409C-BE32-E72D297353CC}">
              <c16:uniqueId val="{0000000A-7F92-4DC1-A5F5-1552D9A191C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5204</c:v>
                </c:pt>
                <c:pt idx="2">
                  <c:v>#N/A</c:v>
                </c:pt>
                <c:pt idx="3">
                  <c:v>#N/A</c:v>
                </c:pt>
                <c:pt idx="4">
                  <c:v>4999</c:v>
                </c:pt>
                <c:pt idx="5">
                  <c:v>#N/A</c:v>
                </c:pt>
                <c:pt idx="6">
                  <c:v>#N/A</c:v>
                </c:pt>
                <c:pt idx="7">
                  <c:v>5742</c:v>
                </c:pt>
                <c:pt idx="8">
                  <c:v>#N/A</c:v>
                </c:pt>
                <c:pt idx="9">
                  <c:v>#N/A</c:v>
                </c:pt>
                <c:pt idx="10">
                  <c:v>7241</c:v>
                </c:pt>
                <c:pt idx="11">
                  <c:v>#N/A</c:v>
                </c:pt>
                <c:pt idx="12">
                  <c:v>#N/A</c:v>
                </c:pt>
                <c:pt idx="13">
                  <c:v>5346</c:v>
                </c:pt>
                <c:pt idx="14">
                  <c:v>#N/A</c:v>
                </c:pt>
              </c:numCache>
            </c:numRef>
          </c:val>
          <c:smooth val="0"/>
          <c:extLst>
            <c:ext xmlns:c16="http://schemas.microsoft.com/office/drawing/2014/chart" uri="{C3380CC4-5D6E-409C-BE32-E72D297353CC}">
              <c16:uniqueId val="{0000000B-7F92-4DC1-A5F5-1552D9A191C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1479</c:v>
                </c:pt>
                <c:pt idx="1">
                  <c:v>1287</c:v>
                </c:pt>
                <c:pt idx="2">
                  <c:v>2072</c:v>
                </c:pt>
              </c:numCache>
            </c:numRef>
          </c:val>
          <c:extLst>
            <c:ext xmlns:c16="http://schemas.microsoft.com/office/drawing/2014/chart" uri="{C3380CC4-5D6E-409C-BE32-E72D297353CC}">
              <c16:uniqueId val="{00000000-FCB7-4800-A3D5-0BEA8080AF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1476</c:v>
                </c:pt>
                <c:pt idx="1">
                  <c:v>1484</c:v>
                </c:pt>
                <c:pt idx="2">
                  <c:v>1490</c:v>
                </c:pt>
              </c:numCache>
            </c:numRef>
          </c:val>
          <c:extLst>
            <c:ext xmlns:c16="http://schemas.microsoft.com/office/drawing/2014/chart" uri="{C3380CC4-5D6E-409C-BE32-E72D297353CC}">
              <c16:uniqueId val="{00000001-FCB7-4800-A3D5-0BEA8080AF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8890</c:v>
                </c:pt>
                <c:pt idx="1">
                  <c:v>8871</c:v>
                </c:pt>
                <c:pt idx="2">
                  <c:v>8896</c:v>
                </c:pt>
              </c:numCache>
            </c:numRef>
          </c:val>
          <c:extLst>
            <c:ext xmlns:c16="http://schemas.microsoft.com/office/drawing/2014/chart" uri="{C3380CC4-5D6E-409C-BE32-E72D297353CC}">
              <c16:uniqueId val="{00000002-FCB7-4800-A3D5-0BEA8080AF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{8EBD285E-5C13-4939-A2D6-429408A4B352}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7BC-4616-8672-5AA2473E6A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{DCE209C0-3313-49D7-8968-EECAFE244251}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BC-4616-8672-5AA2473E6A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{A6B16904-D7F4-4006-A93D-11CD1F64D8D6}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BC-4616-8672-5AA2473E6A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{93FCA7EE-A7F9-4EB5-A4E9-801B1740549B}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BC-4616-8672-5AA2473E6A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{5E5C528D-7849-499D-8081-447E21B4F090}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BC-4616-8672-5AA2473E6A7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{F6D6CEF3-534F-4631-B35B-801440FA1A45}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7BC-4616-8672-5AA2473E6A7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{E745DC94-9C73-42E3-8CCC-616632D14149}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7BC-4616-8672-5AA2473E6A7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{D8C5882E-2264-4084-9107-92F92C6752B2}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7BC-4616-8672-5AA2473E6A7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{5CEA9FFE-E074-441F-B7B8-E33008DD2B1C}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7BC-4616-8672-5AA2473E6A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52.9</c:v>
                </c:pt>
                <c:pt idx="8">
                  <c:v>53.9</c:v>
                </c:pt>
                <c:pt idx="16">
                  <c:v>55</c:v>
                </c:pt>
                <c:pt idx="24">
                  <c:v>56.1</c:v>
                </c:pt>
                <c:pt idx="32">
                  <c:v>57.3</c:v>
                </c:pt>
              </c:numCache>
            </c:numRef>
          </c:xVal>
          <c:yVal>
            <c:numRef>
              <c:f>公会計指標分析・財政指標組合せ分析表!$BP$51:$DC$51</c:f>
              <c:numCache>
                <c:formatCode>#,##0.0;"▲ "#,##0.0</c:formatCode>
                <c:ptCount val="40"/>
                <c:pt idx="0">
                  <c:v>24.1</c:v>
                </c:pt>
                <c:pt idx="8">
                  <c:v>23.2</c:v>
                </c:pt>
                <c:pt idx="16">
                  <c:v>26.6</c:v>
                </c:pt>
                <c:pt idx="24">
                  <c:v>32.1</c:v>
                </c:pt>
                <c:pt idx="32">
                  <c:v>22.8</c:v>
                </c:pt>
              </c:numCache>
            </c:numRef>
          </c:yVal>
          <c:smooth val="0"/>
          <c:extLst>
            <c:ext xmlns:c16="http://schemas.microsoft.com/office/drawing/2014/chart" uri="{C3380CC4-5D6E-409C-BE32-E72D297353CC}">
              <c16:uniqueId val="{00000009-A7BC-4616-8672-5AA2473E6A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{F02CFF55-50E2-4791-B09A-D9A4BE8C450A}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7BC-4616-8672-5AA2473E6A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{96CF63CC-49E3-4AD0-AAE1-48DE4D355509}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BC-4616-8672-5AA2473E6A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{42B39523-384C-4E27-A6ED-35D683D4EA07}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BC-4616-8672-5AA2473E6A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{738DE8DB-AF0C-4AE6-951B-1761765309BF}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BC-4616-8672-5AA2473E6A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{DD7E261B-A780-4FBB-8EEE-4C6093BF4C1A}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BC-4616-8672-5AA2473E6A7A}"/>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{BA1683DA-5F22-43DE-8E2D-1AB8D4621846}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7BC-4616-8672-5AA2473E6A7A}"/>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{CFE9ABF1-30E6-4D42-A76A-653B07989AF0}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7BC-4616-8672-5AA2473E6A7A}"/>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{C93B3262-B96A-4D19-BA03-FCF4423788B8}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7BC-4616-8672-5AA2473E6A7A}"/>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{E31417F7-A2BB-4E8A-9454-CDE18B4DA525}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7BC-4616-8672-5AA2473E6A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59.8</c:v>
                </c:pt>
                <c:pt idx="16">
                  <c:v>60.9</c:v>
                </c:pt>
                <c:pt idx="24">
                  <c:v>62.3</c:v>
                </c:pt>
                <c:pt idx="32">
                  <c:v>62.1</c:v>
                </c:pt>
              </c:numCache>
            </c:numRef>
          </c:xVal>
          <c:yVal>
            <c:numRef>
              <c:f>公会計指標分析・財政指標組合せ分析表!$BP$55:$DC$55</c:f>
              <c:numCache>
                <c:formatCode>#,##0.0;"▲ "#,##0.0</c:formatCode>
                <c:ptCount val="40"/>
                <c:pt idx="0">
                  <c:v>51.2</c:v>
                </c:pt>
                <c:pt idx="8">
                  <c:v>47.2</c:v>
                </c:pt>
                <c:pt idx="16">
                  <c:v>49.5</c:v>
                </c:pt>
                <c:pt idx="24">
                  <c:v>28</c:v>
                </c:pt>
                <c:pt idx="32">
                  <c:v>19.2</c:v>
                </c:pt>
              </c:numCache>
            </c:numRef>
          </c:yVal>
          <c:smooth val="0"/>
          <c:extLst>
            <c:ext xmlns:c16="http://schemas.microsoft.com/office/drawing/2014/chart" uri="{C3380CC4-5D6E-409C-BE32-E72D297353CC}">
              <c16:uniqueId val="{00000013-A7BC-4616-8672-5AA2473E6A7A}"/>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{DFF504E3-723F-4DCB-85C9-B45AF077ABD1}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BBC-40F0-9222-0BC0DC3A59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{3EC812C8-B3DD-4078-96CB-BCB825FDBA18}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BC-40F0-9222-0BC0DC3A59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{9FB69C34-8589-433A-AFAF-F76101961712}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BC-40F0-9222-0BC0DC3A59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{CD6A6D18-CED7-44E0-B72F-8C04B7B7C110}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BC-40F0-9222-0BC0DC3A59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{FAC4D6D1-D25F-46B7-AF80-C25DB155F632}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BC-40F0-9222-0BC0DC3A5986}"/>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{5252B79D-6461-4AC3-9F88-65182F54167B}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BBC-40F0-9222-0BC0DC3A5986}"/>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{F10BF01A-A8D6-4527-8F03-21A5F7AA3C49}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BBC-40F0-9222-0BC0DC3A5986}"/>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{8FDD4CCF-95DD-402D-825F-6FFE4838DA8C}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BBC-40F0-9222-0BC0DC3A5986}"/>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{E5EEA9B8-1593-49FF-91C1-08D7CEF15B13}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BBC-40F0-9222-0BC0DC3A59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8.6</c:v>
                </c:pt>
                <c:pt idx="16">
                  <c:v>8.4</c:v>
                </c:pt>
                <c:pt idx="24">
                  <c:v>8</c:v>
                </c:pt>
                <c:pt idx="32">
                  <c:v>7.5</c:v>
                </c:pt>
              </c:numCache>
            </c:numRef>
          </c:xVal>
          <c:yVal>
            <c:numRef>
              <c:f>公会計指標分析・財政指標組合せ分析表!$BP$73:$DC$73</c:f>
              <c:numCache>
                <c:formatCode>#,##0.0;"▲ "#,##0.0</c:formatCode>
                <c:ptCount val="40"/>
                <c:pt idx="0">
                  <c:v>24.1</c:v>
                </c:pt>
                <c:pt idx="8">
                  <c:v>23.2</c:v>
                </c:pt>
                <c:pt idx="16">
                  <c:v>26.6</c:v>
                </c:pt>
                <c:pt idx="24">
                  <c:v>32.1</c:v>
                </c:pt>
                <c:pt idx="32">
                  <c:v>22.8</c:v>
                </c:pt>
              </c:numCache>
            </c:numRef>
          </c:yVal>
          <c:smooth val="0"/>
          <c:extLst>
            <c:ext xmlns:c16="http://schemas.microsoft.com/office/drawing/2014/chart" uri="{C3380CC4-5D6E-409C-BE32-E72D297353CC}">
              <c16:uniqueId val="{00000009-DBBC-40F0-9222-0BC0DC3A59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{02CB943D-CA65-412E-8FDA-27C1F6598A5F}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BBC-40F0-9222-0BC0DC3A59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{60A75B31-4F0F-4015-A76A-08EC9B0A711C}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BC-40F0-9222-0BC0DC3A59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{64AB16E6-0B17-410B-9A98-DC32A36B93BF}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BC-40F0-9222-0BC0DC3A59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{272ED8E2-CFC1-4429-ADD1-3B8872E18EC7}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BC-40F0-9222-0BC0DC3A59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{7ADAF57D-066C-4668-BB9C-495715ABD81A}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BC-40F0-9222-0BC0DC3A5986}"/>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{8FCE40E6-E7E8-4F8E-838E-A62FB6330106}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BBC-40F0-9222-0BC0DC3A5986}"/>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{A94C7DA2-37BA-4606-B409-79449D49692A}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BBC-40F0-9222-0BC0DC3A5986}"/>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{ACBBF659-094B-4481-A012-90C792A8B63B}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BBC-40F0-9222-0BC0DC3A5986}"/>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{1E2E99C6-41AF-4A77-8A8A-136BF6928AC3}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BBC-40F0-9222-0BC0DC3A59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7.6</c:v>
                </c:pt>
                <c:pt idx="24">
                  <c:v>7.5</c:v>
                </c:pt>
                <c:pt idx="32">
                  <c:v>8</c:v>
                </c:pt>
              </c:numCache>
            </c:numRef>
          </c:xVal>
          <c:yVal>
            <c:numRef>
              <c:f>公会計指標分析・財政指標組合せ分析表!$BP$77:$DC$77</c:f>
              <c:numCache>
                <c:formatCode>#,##0.0;"▲ "#,##0.0</c:formatCode>
                <c:ptCount val="40"/>
                <c:pt idx="0">
                  <c:v>51.2</c:v>
                </c:pt>
                <c:pt idx="8">
                  <c:v>47.2</c:v>
                </c:pt>
                <c:pt idx="16">
                  <c:v>49.5</c:v>
                </c:pt>
                <c:pt idx="24">
                  <c:v>28</c:v>
                </c:pt>
                <c:pt idx="32">
                  <c:v>19.2</c:v>
                </c:pt>
              </c:numCache>
            </c:numRef>
          </c:yVal>
          <c:smooth val="0"/>
          <c:extLst>
            <c:ext xmlns:c16="http://schemas.microsoft.com/office/drawing/2014/chart" uri="{C3380CC4-5D6E-409C-BE32-E72D297353CC}">
              <c16:uniqueId val="{00000013-DBBC-40F0-9222-0BC0DC3A5986}"/>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FCA549E-A20A-4E1E-8FE7-1D28B756601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C7DC625-161D-479D-86B7-B6C29AE62A9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令和３年度の実質公債費比率の分子は、前年度と比較して</a:t>
          </a:r>
          <a:r>
            <a:rPr kumimoji="1" lang="en-US" altLang="ja-JP" sz="1300">
              <a:latin typeface="ＭＳ ゴシック" pitchFamily="49" charset="-128"/>
              <a:ea typeface="ＭＳ ゴシック" pitchFamily="49" charset="-128"/>
            </a:rPr>
            <a:t>90</a:t>
          </a:r>
          <a:r>
            <a:rPr kumimoji="1" lang="ja-JP" altLang="en-US" sz="1300">
              <a:latin typeface="ＭＳ ゴシック" pitchFamily="49" charset="-128"/>
              <a:ea typeface="ＭＳ ゴシック" pitchFamily="49" charset="-128"/>
            </a:rPr>
            <a:t>万円の増となり、ほぼ横ばいとなった。</a:t>
          </a:r>
        </a:p>
        <a:p>
          <a:r>
            <a:rPr kumimoji="1" lang="ja-JP" altLang="en-US" sz="1300">
              <a:latin typeface="ＭＳ ゴシック" pitchFamily="49" charset="-128"/>
              <a:ea typeface="ＭＳ ゴシック" pitchFamily="49" charset="-128"/>
            </a:rPr>
            <a:t>　元利償還金は、平成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年借入の市町村合併特例事業債や平成</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年借入の臨時地方道整備事業債の元金償還が終了したことなどにより前年度比</a:t>
          </a:r>
          <a:r>
            <a:rPr kumimoji="1" lang="en-US" altLang="ja-JP" sz="1300">
              <a:latin typeface="ＭＳ ゴシック" pitchFamily="49" charset="-128"/>
              <a:ea typeface="ＭＳ ゴシック" pitchFamily="49" charset="-128"/>
            </a:rPr>
            <a:t>1,957</a:t>
          </a:r>
          <a:r>
            <a:rPr kumimoji="1" lang="ja-JP" altLang="en-US" sz="1300">
              <a:latin typeface="ＭＳ ゴシック" pitchFamily="49" charset="-128"/>
              <a:ea typeface="ＭＳ ゴシック" pitchFamily="49" charset="-128"/>
            </a:rPr>
            <a:t>万円の減となった。また、公営企業債の元利償還金に対する繰入金（準元利償還金）も、下水道事業債に係る準元利償還金の減などにより、前年度比</a:t>
          </a:r>
          <a:r>
            <a:rPr kumimoji="1" lang="en-US" altLang="ja-JP" sz="1300">
              <a:latin typeface="ＭＳ ゴシック" pitchFamily="49" charset="-128"/>
              <a:ea typeface="ＭＳ ゴシック" pitchFamily="49" charset="-128"/>
            </a:rPr>
            <a:t>8,750</a:t>
          </a:r>
          <a:r>
            <a:rPr kumimoji="1" lang="ja-JP" altLang="en-US" sz="1300">
              <a:latin typeface="ＭＳ ゴシック" pitchFamily="49" charset="-128"/>
              <a:ea typeface="ＭＳ ゴシック" pitchFamily="49" charset="-128"/>
            </a:rPr>
            <a:t>万円の減となった。</a:t>
          </a:r>
        </a:p>
        <a:p>
          <a:r>
            <a:rPr kumimoji="1" lang="ja-JP" altLang="en-US" sz="1300">
              <a:latin typeface="ＭＳ ゴシック" pitchFamily="49" charset="-128"/>
              <a:ea typeface="ＭＳ ゴシック" pitchFamily="49" charset="-128"/>
            </a:rPr>
            <a:t>　地方債の償還を着実に進めるとともに、長期的な視点に立った計画的な地方債の発行に努めていく必要がある。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令和３年度の将来負担比率の分子は、前年度と比較して</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9,537</a:t>
          </a:r>
          <a:r>
            <a:rPr kumimoji="1" lang="ja-JP" altLang="en-US" sz="1400">
              <a:latin typeface="ＭＳ ゴシック" pitchFamily="49" charset="-128"/>
              <a:ea typeface="ＭＳ ゴシック" pitchFamily="49" charset="-128"/>
            </a:rPr>
            <a:t>万円の減となった。</a:t>
          </a:r>
        </a:p>
        <a:p>
          <a:r>
            <a:rPr kumimoji="1" lang="ja-JP" altLang="en-US" sz="1400">
              <a:latin typeface="ＭＳ ゴシック" pitchFamily="49" charset="-128"/>
              <a:ea typeface="ＭＳ ゴシック" pitchFamily="49" charset="-128"/>
            </a:rPr>
            <a:t>　将来負担額は、</a:t>
          </a:r>
          <a:r>
            <a:rPr kumimoji="1" lang="en-US" altLang="ja-JP" sz="1400">
              <a:latin typeface="ＭＳ ゴシック" pitchFamily="49" charset="-128"/>
              <a:ea typeface="ＭＳ ゴシック" pitchFamily="49" charset="-128"/>
            </a:rPr>
            <a:t>688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3,048</a:t>
          </a:r>
          <a:r>
            <a:rPr kumimoji="1" lang="ja-JP" altLang="en-US" sz="1400">
              <a:latin typeface="ＭＳ ゴシック" pitchFamily="49" charset="-128"/>
              <a:ea typeface="ＭＳ ゴシック" pitchFamily="49" charset="-128"/>
            </a:rPr>
            <a:t>万円で前年度比</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7,069</a:t>
          </a:r>
          <a:r>
            <a:rPr kumimoji="1" lang="ja-JP" altLang="en-US" sz="1400">
              <a:latin typeface="ＭＳ ゴシック" pitchFamily="49" charset="-128"/>
              <a:ea typeface="ＭＳ ゴシック" pitchFamily="49" charset="-128"/>
            </a:rPr>
            <a:t>万円の減となった。リニア駅周辺整備事業に係る用地買収及び物件補償に関する債務負担行為の設定が増要因であった一方で、公営企業の地方債残高減に伴う繰入見込額の減等により、合計としては前年度比で減額となった。</a:t>
          </a:r>
        </a:p>
        <a:p>
          <a:r>
            <a:rPr kumimoji="1" lang="ja-JP" altLang="en-US" sz="1400">
              <a:latin typeface="ＭＳ ゴシック" pitchFamily="49" charset="-128"/>
              <a:ea typeface="ＭＳ ゴシック" pitchFamily="49" charset="-128"/>
            </a:rPr>
            <a:t>　同じく分子を構成し、将来負担額から控除することができる充当可能財源等は、</a:t>
          </a:r>
          <a:r>
            <a:rPr kumimoji="1" lang="en-US" altLang="ja-JP" sz="1400">
              <a:latin typeface="ＭＳ ゴシック" pitchFamily="49" charset="-128"/>
              <a:ea typeface="ＭＳ ゴシック" pitchFamily="49" charset="-128"/>
            </a:rPr>
            <a:t>634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8,458</a:t>
          </a:r>
          <a:r>
            <a:rPr kumimoji="1" lang="ja-JP" altLang="en-US" sz="1400">
              <a:latin typeface="ＭＳ ゴシック" pitchFamily="49" charset="-128"/>
              <a:ea typeface="ＭＳ ゴシック" pitchFamily="49" charset="-128"/>
            </a:rPr>
            <a:t>万円で前年度比５億</a:t>
          </a:r>
          <a:r>
            <a:rPr kumimoji="1" lang="en-US" altLang="ja-JP" sz="1400">
              <a:latin typeface="ＭＳ ゴシック" pitchFamily="49" charset="-128"/>
              <a:ea typeface="ＭＳ ゴシック" pitchFamily="49" charset="-128"/>
            </a:rPr>
            <a:t>7,532</a:t>
          </a:r>
          <a:r>
            <a:rPr kumimoji="1" lang="ja-JP" altLang="en-US" sz="1400">
              <a:latin typeface="ＭＳ ゴシック" pitchFamily="49" charset="-128"/>
              <a:ea typeface="ＭＳ ゴシック" pitchFamily="49" charset="-128"/>
            </a:rPr>
            <a:t>万円の減となった。主な要因は、地方債の償還に伴う基準財政需要額算入見込額の減である。</a:t>
          </a:r>
        </a:p>
        <a:p>
          <a:r>
            <a:rPr kumimoji="1" lang="ja-JP" altLang="en-US" sz="1400">
              <a:latin typeface="ＭＳ ゴシック" pitchFamily="49" charset="-128"/>
              <a:ea typeface="ＭＳ ゴシック" pitchFamily="49" charset="-128"/>
            </a:rPr>
            <a:t>　結果として、将来負担額から控除することができる充当可能財源等が減になったものの、将来負担額が大幅な減になったことから、将来負担比率の分子は減となった。</a:t>
          </a:r>
        </a:p>
        <a:p>
          <a:r>
            <a:rPr kumimoji="1" lang="ja-JP" altLang="en-US" sz="1400">
              <a:latin typeface="ＭＳ ゴシック" pitchFamily="49" charset="-128"/>
              <a:ea typeface="ＭＳ ゴシック" pitchFamily="49" charset="-128"/>
            </a:rPr>
            <a:t>　今後本格化されるリニア中央新幹線開通に向けた整備や老朽化する公共施設の更新などのため、引き続き長期的な視点に立った地方債の発行に努めていく。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令和３年度決算における基金残高は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5,784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万円となり、前年度比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1,509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財政調整基金は、市税は固定資産税の評価替え等の影響により減となりましたが、国の補正予算により地方交付税の追加交付があったことなどから、</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歳入一般財源が増したことにより、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8,000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万円積み立てを行ったことから、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8,473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万円の増となった。減債基金は、当初予算で予算化した</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億円を取り崩さず、利子積立により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545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万円の増となった。その他特定目的基金は、役目を終えた庁舎建設基金を廃止し、公共施設等整備基金に積み替えたことから公共施設等基金は、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5,278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万円の増となり、事業の本格化により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9,795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万円の取崩しを行ったリニア中央新幹線飯田駅整備推進基金、過疎対策事業債ソフト分を活用して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963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万円の新規積立を行った過疎地域自立促進基金、寄附金を活用して新たに設置した教育支援基金などにより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2,491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令和３年度に公表した「飯田市の今後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年間の財政見通しと財政運営目標について」では、財政運営目標は、今後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年間の財政見通しを基に、「いいだ未来デザイン</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2028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」の最終年度（令和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年度）末に設定し、下記のとおりとしている。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①財政調整目的基金（財政調整基金、減債基金、公共施設等整備基金）の残高を２７億円程度（標準財政規模の１０％）確保する。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② 一般会計地方債（臨時財政対策債を除く）を３００億円以内に抑制する。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長期財政見通しに基づき、財政運営目標に沿って基金の活用を行うとともに、引き続き行財政改革に取り組むことで基金積立額の確保に努める。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主な基金と使途は以下の通り（令和３年度末現在高が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億円以上の基金、カッコ内は現在高）</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4,973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公共施設等の整備に要する経費の財源に充てる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地域の一体感を高め、魅力ある地域づくりに資する地域振興事業に充てる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・リニア中央新幹線飯田駅整備推進基金（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2,033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リニア中央新幹線の稼働の早期実現、飯田駅の誘致及び設置並びにそれらに関連する基盤整備に係る財源とする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6,433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自ら考え自ら行う地域づくり事業の運営に要する費用の財源に充てる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令和３年度決算におけるその他特定目的基金の残高は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9,603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万円となり、前年度比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2,491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基金全体欄で記載したリニア中央新幹線飯田駅整備推進基金、過疎地域自立促進基金、教育支援基金以外では、森林環境譲与税分として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4,728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万円を森林の経営管理等に用いるために森林経営管理基金に積み立てを行った。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各特定目的基金は、設置の際に使途を明確化し、一般財源、寄附金、地方債、交付金等を財源として計画的に積立を行ってきており、必要な時期に対象となる事業に活用することで、事業の安定的、継続的な実施に資するものとなっている。今後も先を見据えた計画的な積立てと取崩しを行い、基金の積替えも検討しつつ、財源の見通しを持って事業を実施することで健全な財政運営を維持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３年度決算における財政調整基金の残高は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万円となり、前年度比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8,473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基金残高が増額した要因は、市税は固定資産税の評価替え等の影響により減となった一方で、国の補正予算により地方交付税の追加交付があったことなどから、歳入一般財源が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万円余の大幅増となり、財政調整基金に７億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万円を積み立てを行ったことによる。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なお、基金利子収入は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473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万円の積立てを行った。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３年度決算においては、地方交付税の追加交付などにより積立を行うことができたが、令和２年度は取崩しを行っており、当市の財政調整基金の基金残高は長野県内の他市と比較して少ない方となっている。今後本格化されるリニア中央新幹線開通に向けた大規模事業に対応するためには、国県からの補助金や地方債、特目基金といった特定財源を効果的に組み合わせて対応するとともに、行財政改革の取組による財政健全化と財政基盤の強化をさらに推進する必要が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令和３年度決算における減債基金の残高は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億円を予算化したが、決算段階で取崩しを行わずに済んだことから、令和３年度の変動は基金利子収入の積立てによる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万円の増のみとなった。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時点では取崩しの予算化をしをているが、地方債残高は着実な償還と計画的な借入により減少し、公債費支出の増減も平準化してきていることから、近年は取崩しを行っていない。しかしながら、人口減少による市税の減少や、大規模事業の実施が続いていることによる臨時的な歳出一般財源の増加が課題となっており、貴重な財源として計画的に地方債の償還へ活用するよう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98,398
96,332
658.66
54,198,650
52,809,337
950,718
28,388,475
40,288,384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有形固有資産減価償却率は</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57.3%</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で、前年度比プラス</a:t>
          </a:r>
          <a:r>
            <a:rPr kumimoji="1" lang="en-US" altLang="ja-JP" sz="1000" baseline="0">
              <a:solidFill>
                <a:schemeClr val="tx1"/>
              </a:solidFill>
              <a:effectLst/>
              <a:latin typeface="ＭＳ Ｐゴシック" panose="020B0600070205080204" pitchFamily="50" charset="-128"/>
              <a:ea typeface="ＭＳ Ｐゴシック" panose="020B0600070205080204" pitchFamily="50" charset="-128"/>
              <a:cs typeface="+mn-cs"/>
            </a:rPr>
            <a:t>1.2</a:t>
          </a:r>
          <a:r>
            <a:rPr kumimoji="1" lang="ja-JP" altLang="ja-JP" sz="100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となった。類似団体平均、全国平均及び長野県平均のいずれの数値も下回っている。平成</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年度までに更新整備を完了した市庁舎、国庫補助金を活用して計画的に整備、修繕を進めている道路、橋りょう等が、数値を下げる要因となっている一方で、学校施設、保育所、図書館、体育施設等では、施設の老朽化が進み数値を上昇させる要因となっている。現在は平成</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年度に策定した公共施設等総合管理計画を基に、長寿命化に向けた計画的な施設改修に向けた取組を進めている。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59478</xdr:rowOff>
    </xdr:from>
    <xdr:to>
      <xdr:col>11</xdr:col>
      <xdr:colOff>187325</xdr:colOff>
      <xdr:row>30</xdr:row>
      <xdr:rowOff>161078</xdr:rowOff>
    </xdr:to>
    <xdr:sp macro="" textlink="">
      <xdr:nvSpPr>
        <xdr:cNvPr id="74" name="フローチャート: 判断 73"/>
        <xdr:cNvSpPr/>
      </xdr:nvSpPr>
      <xdr:spPr>
        <a:xfrm>
          <a:off x="2476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19897</xdr:rowOff>
    </xdr:from>
    <xdr:to>
      <xdr:col>7</xdr:col>
      <xdr:colOff>187325</xdr:colOff>
      <xdr:row>30</xdr:row>
      <xdr:rowOff>121497</xdr:rowOff>
    </xdr:to>
    <xdr:sp macro="" textlink="">
      <xdr:nvSpPr>
        <xdr:cNvPr id="75" name="フローチャート: 判断 74"/>
        <xdr:cNvSpPr/>
      </xdr:nvSpPr>
      <xdr:spPr>
        <a:xfrm>
          <a:off x="1714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140970</xdr:rowOff>
    </xdr:from>
    <xdr:to>
      <xdr:col>23</xdr:col>
      <xdr:colOff>136525</xdr:colOff>
      <xdr:row>30</xdr:row>
      <xdr:rowOff>71120</xdr:rowOff>
    </xdr:to>
    <xdr:sp macro="" textlink="">
      <xdr:nvSpPr>
        <xdr:cNvPr id="81" name="楕円 80"/>
        <xdr:cNvSpPr/>
      </xdr:nvSpPr>
      <xdr:spPr>
        <a:xfrm>
          <a:off x="47117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163847</xdr:rowOff>
    </xdr:from>
    <xdr:ext cx="405111" cy="259045"/>
    <xdr:sp macro="" textlink="">
      <xdr:nvSpPr>
        <xdr:cNvPr id="82" name="有形固定資産減価償却率該当値テキスト"/>
        <xdr:cNvSpPr txBox="1"/>
      </xdr:nvSpPr>
      <xdr:spPr>
        <a:xfrm>
          <a:off x="4813300" y="573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97790</xdr:rowOff>
    </xdr:from>
    <xdr:to>
      <xdr:col>19</xdr:col>
      <xdr:colOff>187325</xdr:colOff>
      <xdr:row>30</xdr:row>
      <xdr:rowOff>27940</xdr:rowOff>
    </xdr:to>
    <xdr:sp macro="" textlink="">
      <xdr:nvSpPr>
        <xdr:cNvPr id="83" name="楕円 82"/>
        <xdr:cNvSpPr/>
      </xdr:nvSpPr>
      <xdr:spPr>
        <a:xfrm>
          <a:off x="4000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148590</xdr:rowOff>
    </xdr:from>
    <xdr:to>
      <xdr:col>23</xdr:col>
      <xdr:colOff>85725</xdr:colOff>
      <xdr:row>30</xdr:row>
      <xdr:rowOff>20320</xdr:rowOff>
    </xdr:to>
    <xdr:cxnSp macro="">
      <xdr:nvCxnSpPr>
        <xdr:cNvPr id="84" name="直線コネクタ 83"/>
        <xdr:cNvCxnSpPr/>
      </xdr:nvCxnSpPr>
      <xdr:spPr>
        <a:xfrm>
          <a:off x="4051300" y="589216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58208</xdr:rowOff>
    </xdr:from>
    <xdr:to>
      <xdr:col>15</xdr:col>
      <xdr:colOff>187325</xdr:colOff>
      <xdr:row>29</xdr:row>
      <xdr:rowOff>159808</xdr:rowOff>
    </xdr:to>
    <xdr:sp macro="" textlink="">
      <xdr:nvSpPr>
        <xdr:cNvPr id="85" name="楕円 84"/>
        <xdr:cNvSpPr/>
      </xdr:nvSpPr>
      <xdr:spPr>
        <a:xfrm>
          <a:off x="32385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109008</xdr:rowOff>
    </xdr:from>
    <xdr:to>
      <xdr:col>19</xdr:col>
      <xdr:colOff>136525</xdr:colOff>
      <xdr:row>29</xdr:row>
      <xdr:rowOff>148590</xdr:rowOff>
    </xdr:to>
    <xdr:cxnSp macro="">
      <xdr:nvCxnSpPr>
        <xdr:cNvPr id="86" name="直線コネクタ 85"/>
        <xdr:cNvCxnSpPr/>
      </xdr:nvCxnSpPr>
      <xdr:spPr>
        <a:xfrm>
          <a:off x="3289300" y="585258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18627</xdr:rowOff>
    </xdr:from>
    <xdr:to>
      <xdr:col>11</xdr:col>
      <xdr:colOff>187325</xdr:colOff>
      <xdr:row>29</xdr:row>
      <xdr:rowOff>120227</xdr:rowOff>
    </xdr:to>
    <xdr:sp macro="" textlink="">
      <xdr:nvSpPr>
        <xdr:cNvPr id="87" name="楕円 86"/>
        <xdr:cNvSpPr/>
      </xdr:nvSpPr>
      <xdr:spPr>
        <a:xfrm>
          <a:off x="24765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69427</xdr:rowOff>
    </xdr:from>
    <xdr:to>
      <xdr:col>15</xdr:col>
      <xdr:colOff>136525</xdr:colOff>
      <xdr:row>29</xdr:row>
      <xdr:rowOff>109008</xdr:rowOff>
    </xdr:to>
    <xdr:cxnSp macro="">
      <xdr:nvCxnSpPr>
        <xdr:cNvPr id="88" name="直線コネクタ 87"/>
        <xdr:cNvCxnSpPr/>
      </xdr:nvCxnSpPr>
      <xdr:spPr>
        <a:xfrm>
          <a:off x="2527300" y="581300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154093</xdr:rowOff>
    </xdr:from>
    <xdr:to>
      <xdr:col>7</xdr:col>
      <xdr:colOff>187325</xdr:colOff>
      <xdr:row>29</xdr:row>
      <xdr:rowOff>84243</xdr:rowOff>
    </xdr:to>
    <xdr:sp macro="" textlink="">
      <xdr:nvSpPr>
        <xdr:cNvPr id="89" name="楕円 88"/>
        <xdr:cNvSpPr/>
      </xdr:nvSpPr>
      <xdr:spPr>
        <a:xfrm>
          <a:off x="1714500" y="57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33443</xdr:rowOff>
    </xdr:from>
    <xdr:to>
      <xdr:col>11</xdr:col>
      <xdr:colOff>136525</xdr:colOff>
      <xdr:row>29</xdr:row>
      <xdr:rowOff>69427</xdr:rowOff>
    </xdr:to>
    <xdr:cxnSp macro="">
      <xdr:nvCxnSpPr>
        <xdr:cNvPr id="90" name="直線コネクタ 89"/>
        <xdr:cNvCxnSpPr/>
      </xdr:nvCxnSpPr>
      <xdr:spPr>
        <a:xfrm>
          <a:off x="1765300" y="577701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91" name="n_1aveValue有形固定資産減価償却率"/>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aveValue有形固定資産減価償却率"/>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152205</xdr:rowOff>
    </xdr:from>
    <xdr:ext cx="405111" cy="259045"/>
    <xdr:sp macro="" textlink="">
      <xdr:nvSpPr>
        <xdr:cNvPr id="93" name="n_3aveValue有形固定資産減価償却率"/>
        <xdr:cNvSpPr txBox="1"/>
      </xdr:nvSpPr>
      <xdr:spPr>
        <a:xfrm>
          <a:off x="2324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112624</xdr:rowOff>
    </xdr:from>
    <xdr:ext cx="405111" cy="259045"/>
    <xdr:sp macro="" textlink="">
      <xdr:nvSpPr>
        <xdr:cNvPr id="94" name="n_4aveValue有形固定資産減価償却率"/>
        <xdr:cNvSpPr txBox="1"/>
      </xdr:nvSpPr>
      <xdr:spPr>
        <a:xfrm>
          <a:off x="1562744"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44467</xdr:rowOff>
    </xdr:from>
    <xdr:ext cx="405111" cy="259045"/>
    <xdr:sp macro="" textlink="">
      <xdr:nvSpPr>
        <xdr:cNvPr id="95" name="n_1mainValue有形固定資産減価償却率"/>
        <xdr:cNvSpPr txBox="1"/>
      </xdr:nvSpPr>
      <xdr:spPr>
        <a:xfrm>
          <a:off x="38360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4885</xdr:rowOff>
    </xdr:from>
    <xdr:ext cx="405111" cy="259045"/>
    <xdr:sp macro="" textlink="">
      <xdr:nvSpPr>
        <xdr:cNvPr id="96" name="n_2mainValue有形固定資産減価償却率"/>
        <xdr:cNvSpPr txBox="1"/>
      </xdr:nvSpPr>
      <xdr:spPr>
        <a:xfrm>
          <a:off x="3086744" y="5577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136754</xdr:rowOff>
    </xdr:from>
    <xdr:ext cx="405111" cy="259045"/>
    <xdr:sp macro="" textlink="">
      <xdr:nvSpPr>
        <xdr:cNvPr id="97" name="n_3mainValue有形固定資産減価償却率"/>
        <xdr:cNvSpPr txBox="1"/>
      </xdr:nvSpPr>
      <xdr:spPr>
        <a:xfrm>
          <a:off x="23247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100770</xdr:rowOff>
    </xdr:from>
    <xdr:ext cx="405111" cy="259045"/>
    <xdr:sp macro="" textlink="">
      <xdr:nvSpPr>
        <xdr:cNvPr id="98" name="n_4mainValue有形固定資産減価償却率"/>
        <xdr:cNvSpPr txBox="1"/>
      </xdr:nvSpPr>
      <xdr:spPr>
        <a:xfrm>
          <a:off x="15627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債務償還比率は</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404.7%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で、類似団体平均、全国平均と比べで低いものの、長野県平均より高くなっている。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計算上の分子となる将来負担額のうち、地方債残高については、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年度末までに一般会計地方債（臨時財政対策債を除く）を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億円以内に抑制する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ことを財政運営目標にしており、令和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億円から令和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515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億円と約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億円減少し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。今後もリニア中央新幹線関連</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や市民ホールの新設、</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老朽資産の長寿命化修繕など大規模事業が続くことから、引き続き地方債の発行額に留意していく必要がある。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9" name="直線コネクタ 128"/>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0" name="債務償還比率最小値テキスト"/>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1" name="直線コネクタ 130"/>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92446</xdr:rowOff>
    </xdr:from>
    <xdr:ext cx="469744" cy="259045"/>
    <xdr:sp macro="" textlink="">
      <xdr:nvSpPr>
        <xdr:cNvPr id="134" name="債務償還比率平均値テキスト"/>
        <xdr:cNvSpPr txBox="1"/>
      </xdr:nvSpPr>
      <xdr:spPr>
        <a:xfrm>
          <a:off x="14846300" y="6007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5" name="フローチャート: 判断 134"/>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6" name="フローチャート: 判断 135"/>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96357</xdr:rowOff>
    </xdr:from>
    <xdr:to>
      <xdr:col>68</xdr:col>
      <xdr:colOff>123825</xdr:colOff>
      <xdr:row>33</xdr:row>
      <xdr:rowOff>26507</xdr:rowOff>
    </xdr:to>
    <xdr:sp macro="" textlink="">
      <xdr:nvSpPr>
        <xdr:cNvPr id="137" name="フローチャート: 判断 136"/>
        <xdr:cNvSpPr/>
      </xdr:nvSpPr>
      <xdr:spPr>
        <a:xfrm>
          <a:off x="13271500" y="635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19867</xdr:rowOff>
    </xdr:from>
    <xdr:to>
      <xdr:col>64</xdr:col>
      <xdr:colOff>123825</xdr:colOff>
      <xdr:row>32</xdr:row>
      <xdr:rowOff>121467</xdr:rowOff>
    </xdr:to>
    <xdr:sp macro="" textlink="">
      <xdr:nvSpPr>
        <xdr:cNvPr id="138" name="フローチャート: 判断 137"/>
        <xdr:cNvSpPr/>
      </xdr:nvSpPr>
      <xdr:spPr>
        <a:xfrm>
          <a:off x="125095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91159</xdr:rowOff>
    </xdr:from>
    <xdr:to>
      <xdr:col>76</xdr:col>
      <xdr:colOff>73025</xdr:colOff>
      <xdr:row>30</xdr:row>
      <xdr:rowOff>21309</xdr:rowOff>
    </xdr:to>
    <xdr:sp macro="" textlink="">
      <xdr:nvSpPr>
        <xdr:cNvPr id="145" name="楕円 144"/>
        <xdr:cNvSpPr/>
      </xdr:nvSpPr>
      <xdr:spPr>
        <a:xfrm>
          <a:off x="14744700" y="58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114036</xdr:rowOff>
    </xdr:from>
    <xdr:ext cx="469744" cy="259045"/>
    <xdr:sp macro="" textlink="">
      <xdr:nvSpPr>
        <xdr:cNvPr id="146" name="債務償還比率該当値テキスト"/>
        <xdr:cNvSpPr txBox="1"/>
      </xdr:nvSpPr>
      <xdr:spPr>
        <a:xfrm>
          <a:off x="14846300" y="568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126356</xdr:rowOff>
    </xdr:from>
    <xdr:to>
      <xdr:col>72</xdr:col>
      <xdr:colOff>123825</xdr:colOff>
      <xdr:row>31</xdr:row>
      <xdr:rowOff>56506</xdr:rowOff>
    </xdr:to>
    <xdr:sp macro="" textlink="">
      <xdr:nvSpPr>
        <xdr:cNvPr id="147" name="楕円 146"/>
        <xdr:cNvSpPr/>
      </xdr:nvSpPr>
      <xdr:spPr>
        <a:xfrm>
          <a:off x="14033500" y="60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141959</xdr:rowOff>
    </xdr:from>
    <xdr:to>
      <xdr:col>76</xdr:col>
      <xdr:colOff>22225</xdr:colOff>
      <xdr:row>31</xdr:row>
      <xdr:rowOff>5706</xdr:rowOff>
    </xdr:to>
    <xdr:cxnSp macro="">
      <xdr:nvCxnSpPr>
        <xdr:cNvPr id="148" name="直線コネクタ 147"/>
        <xdr:cNvCxnSpPr/>
      </xdr:nvCxnSpPr>
      <xdr:spPr>
        <a:xfrm flipV="1">
          <a:off x="14084300" y="5885534"/>
          <a:ext cx="711200" cy="20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31977</xdr:rowOff>
    </xdr:from>
    <xdr:to>
      <xdr:col>68</xdr:col>
      <xdr:colOff>123825</xdr:colOff>
      <xdr:row>30</xdr:row>
      <xdr:rowOff>133577</xdr:rowOff>
    </xdr:to>
    <xdr:sp macro="" textlink="">
      <xdr:nvSpPr>
        <xdr:cNvPr id="149" name="楕円 148"/>
        <xdr:cNvSpPr/>
      </xdr:nvSpPr>
      <xdr:spPr>
        <a:xfrm>
          <a:off x="13271500" y="59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82777</xdr:rowOff>
    </xdr:from>
    <xdr:to>
      <xdr:col>72</xdr:col>
      <xdr:colOff>73025</xdr:colOff>
      <xdr:row>31</xdr:row>
      <xdr:rowOff>5706</xdr:rowOff>
    </xdr:to>
    <xdr:cxnSp macro="">
      <xdr:nvCxnSpPr>
        <xdr:cNvPr id="150" name="直線コネクタ 149"/>
        <xdr:cNvCxnSpPr/>
      </xdr:nvCxnSpPr>
      <xdr:spPr>
        <a:xfrm>
          <a:off x="13322300" y="5997802"/>
          <a:ext cx="7620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91503</xdr:rowOff>
    </xdr:from>
    <xdr:to>
      <xdr:col>64</xdr:col>
      <xdr:colOff>123825</xdr:colOff>
      <xdr:row>31</xdr:row>
      <xdr:rowOff>21653</xdr:rowOff>
    </xdr:to>
    <xdr:sp macro="" textlink="">
      <xdr:nvSpPr>
        <xdr:cNvPr id="151" name="楕円 150"/>
        <xdr:cNvSpPr/>
      </xdr:nvSpPr>
      <xdr:spPr>
        <a:xfrm>
          <a:off x="12509500" y="60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82777</xdr:rowOff>
    </xdr:from>
    <xdr:to>
      <xdr:col>68</xdr:col>
      <xdr:colOff>73025</xdr:colOff>
      <xdr:row>30</xdr:row>
      <xdr:rowOff>142303</xdr:rowOff>
    </xdr:to>
    <xdr:cxnSp macro="">
      <xdr:nvCxnSpPr>
        <xdr:cNvPr id="152" name="直線コネクタ 151"/>
        <xdr:cNvCxnSpPr/>
      </xdr:nvCxnSpPr>
      <xdr:spPr>
        <a:xfrm flipV="1">
          <a:off x="12560300" y="5997802"/>
          <a:ext cx="762000" cy="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136997</xdr:rowOff>
    </xdr:from>
    <xdr:to>
      <xdr:col>60</xdr:col>
      <xdr:colOff>123825</xdr:colOff>
      <xdr:row>31</xdr:row>
      <xdr:rowOff>67147</xdr:rowOff>
    </xdr:to>
    <xdr:sp macro="" textlink="">
      <xdr:nvSpPr>
        <xdr:cNvPr id="153" name="楕円 152"/>
        <xdr:cNvSpPr/>
      </xdr:nvSpPr>
      <xdr:spPr>
        <a:xfrm>
          <a:off x="11747500" y="605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142303</xdr:rowOff>
    </xdr:from>
    <xdr:to>
      <xdr:col>64</xdr:col>
      <xdr:colOff>73025</xdr:colOff>
      <xdr:row>31</xdr:row>
      <xdr:rowOff>16347</xdr:rowOff>
    </xdr:to>
    <xdr:cxnSp macro="">
      <xdr:nvCxnSpPr>
        <xdr:cNvPr id="154" name="直線コネクタ 153"/>
        <xdr:cNvCxnSpPr/>
      </xdr:nvCxnSpPr>
      <xdr:spPr>
        <a:xfrm flipV="1">
          <a:off x="11798300" y="6057328"/>
          <a:ext cx="762000" cy="4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55" name="n_1aveValue債務償還比率"/>
        <xdr:cNvSpPr txBox="1"/>
      </xdr:nvSpPr>
      <xdr:spPr>
        <a:xfrm>
          <a:off x="13836727" y="629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17634</xdr:rowOff>
    </xdr:from>
    <xdr:ext cx="469744" cy="259045"/>
    <xdr:sp macro="" textlink="">
      <xdr:nvSpPr>
        <xdr:cNvPr id="156" name="n_2aveValue債務償還比率"/>
        <xdr:cNvSpPr txBox="1"/>
      </xdr:nvSpPr>
      <xdr:spPr>
        <a:xfrm>
          <a:off x="13087427" y="64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112594</xdr:rowOff>
    </xdr:from>
    <xdr:ext cx="469744" cy="259045"/>
    <xdr:sp macro="" textlink="">
      <xdr:nvSpPr>
        <xdr:cNvPr id="157" name="n_3aveValue債務償還比率"/>
        <xdr:cNvSpPr txBox="1"/>
      </xdr:nvSpPr>
      <xdr:spPr>
        <a:xfrm>
          <a:off x="12325427" y="637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58" name="n_4aveValue債務償還比率"/>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73033</xdr:rowOff>
    </xdr:from>
    <xdr:ext cx="469744" cy="259045"/>
    <xdr:sp macro="" textlink="">
      <xdr:nvSpPr>
        <xdr:cNvPr id="159" name="n_1mainValue債務償還比率"/>
        <xdr:cNvSpPr txBox="1"/>
      </xdr:nvSpPr>
      <xdr:spPr>
        <a:xfrm>
          <a:off x="13836727" y="581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150104</xdr:rowOff>
    </xdr:from>
    <xdr:ext cx="469744" cy="259045"/>
    <xdr:sp macro="" textlink="">
      <xdr:nvSpPr>
        <xdr:cNvPr id="160" name="n_2mainValue債務償還比率"/>
        <xdr:cNvSpPr txBox="1"/>
      </xdr:nvSpPr>
      <xdr:spPr>
        <a:xfrm>
          <a:off x="13087427" y="57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38180</xdr:rowOff>
    </xdr:from>
    <xdr:ext cx="469744" cy="259045"/>
    <xdr:sp macro="" textlink="">
      <xdr:nvSpPr>
        <xdr:cNvPr id="161" name="n_3mainValue債務償還比率"/>
        <xdr:cNvSpPr txBox="1"/>
      </xdr:nvSpPr>
      <xdr:spPr>
        <a:xfrm>
          <a:off x="12325427" y="578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83674</xdr:rowOff>
    </xdr:from>
    <xdr:ext cx="469744" cy="259045"/>
    <xdr:sp macro="" textlink="">
      <xdr:nvSpPr>
        <xdr:cNvPr id="162" name="n_4mainValue債務償還比率"/>
        <xdr:cNvSpPr txBox="1"/>
      </xdr:nvSpPr>
      <xdr:spPr>
        <a:xfrm>
          <a:off x="11563427" y="582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98,398
96,332
658.66
54,198,650
52,809,337
950,718
28,388,475
40,288,384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40640</xdr:rowOff>
    </xdr:from>
    <xdr:to>
      <xdr:col>6</xdr:col>
      <xdr:colOff>38100</xdr:colOff>
      <xdr:row>37</xdr:row>
      <xdr:rowOff>142240</xdr:rowOff>
    </xdr:to>
    <xdr:sp macro="" textlink="">
      <xdr:nvSpPr>
        <xdr:cNvPr id="67" name="フローチャート: 判断 66"/>
        <xdr:cNvSpPr/>
      </xdr:nvSpPr>
      <xdr:spPr>
        <a:xfrm>
          <a:off x="1079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27305</xdr:rowOff>
    </xdr:from>
    <xdr:to>
      <xdr:col>24</xdr:col>
      <xdr:colOff>114300</xdr:colOff>
      <xdr:row>36</xdr:row>
      <xdr:rowOff>128905</xdr:rowOff>
    </xdr:to>
    <xdr:sp macro="" textlink="">
      <xdr:nvSpPr>
        <xdr:cNvPr id="73" name="楕円 72"/>
        <xdr:cNvSpPr/>
      </xdr:nvSpPr>
      <xdr:spPr>
        <a:xfrm>
          <a:off x="45847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50182</xdr:rowOff>
    </xdr:from>
    <xdr:ext cx="405111" cy="259045"/>
    <xdr:sp macro="" textlink="">
      <xdr:nvSpPr>
        <xdr:cNvPr id="74" name="【道路】&#10;有形固定資産減価償却率該当値テキスト"/>
        <xdr:cNvSpPr txBox="1"/>
      </xdr:nvSpPr>
      <xdr:spPr>
        <a:xfrm>
          <a:off x="4673600"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4445</xdr:rowOff>
    </xdr:from>
    <xdr:to>
      <xdr:col>20</xdr:col>
      <xdr:colOff>38100</xdr:colOff>
      <xdr:row>36</xdr:row>
      <xdr:rowOff>106045</xdr:rowOff>
    </xdr:to>
    <xdr:sp macro="" textlink="">
      <xdr:nvSpPr>
        <xdr:cNvPr id="75" name="楕円 74"/>
        <xdr:cNvSpPr/>
      </xdr:nvSpPr>
      <xdr:spPr>
        <a:xfrm>
          <a:off x="3746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55245</xdr:rowOff>
    </xdr:from>
    <xdr:to>
      <xdr:col>24</xdr:col>
      <xdr:colOff>63500</xdr:colOff>
      <xdr:row>36</xdr:row>
      <xdr:rowOff>78105</xdr:rowOff>
    </xdr:to>
    <xdr:cxnSp macro="">
      <xdr:nvCxnSpPr>
        <xdr:cNvPr id="76" name="直線コネクタ 75"/>
        <xdr:cNvCxnSpPr/>
      </xdr:nvCxnSpPr>
      <xdr:spPr>
        <a:xfrm>
          <a:off x="3797300" y="62274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149225</xdr:rowOff>
    </xdr:from>
    <xdr:to>
      <xdr:col>15</xdr:col>
      <xdr:colOff>101600</xdr:colOff>
      <xdr:row>36</xdr:row>
      <xdr:rowOff>79375</xdr:rowOff>
    </xdr:to>
    <xdr:sp macro="" textlink="">
      <xdr:nvSpPr>
        <xdr:cNvPr id="77" name="楕円 76"/>
        <xdr:cNvSpPr/>
      </xdr:nvSpPr>
      <xdr:spPr>
        <a:xfrm>
          <a:off x="2857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28575</xdr:rowOff>
    </xdr:from>
    <xdr:to>
      <xdr:col>19</xdr:col>
      <xdr:colOff>177800</xdr:colOff>
      <xdr:row>36</xdr:row>
      <xdr:rowOff>55245</xdr:rowOff>
    </xdr:to>
    <xdr:cxnSp macro="">
      <xdr:nvCxnSpPr>
        <xdr:cNvPr id="78" name="直線コネクタ 77"/>
        <xdr:cNvCxnSpPr/>
      </xdr:nvCxnSpPr>
      <xdr:spPr>
        <a:xfrm>
          <a:off x="2908300" y="62007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120650</xdr:rowOff>
    </xdr:from>
    <xdr:to>
      <xdr:col>10</xdr:col>
      <xdr:colOff>165100</xdr:colOff>
      <xdr:row>36</xdr:row>
      <xdr:rowOff>50800</xdr:rowOff>
    </xdr:to>
    <xdr:sp macro="" textlink="">
      <xdr:nvSpPr>
        <xdr:cNvPr id="79" name="楕円 78"/>
        <xdr:cNvSpPr/>
      </xdr:nvSpPr>
      <xdr:spPr>
        <a:xfrm>
          <a:off x="1968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0</xdr:rowOff>
    </xdr:from>
    <xdr:to>
      <xdr:col>15</xdr:col>
      <xdr:colOff>50800</xdr:colOff>
      <xdr:row>36</xdr:row>
      <xdr:rowOff>28575</xdr:rowOff>
    </xdr:to>
    <xdr:cxnSp macro="">
      <xdr:nvCxnSpPr>
        <xdr:cNvPr id="80" name="直線コネクタ 79"/>
        <xdr:cNvCxnSpPr/>
      </xdr:nvCxnSpPr>
      <xdr:spPr>
        <a:xfrm>
          <a:off x="2019300" y="61722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90170</xdr:rowOff>
    </xdr:from>
    <xdr:to>
      <xdr:col>6</xdr:col>
      <xdr:colOff>38100</xdr:colOff>
      <xdr:row>36</xdr:row>
      <xdr:rowOff>20320</xdr:rowOff>
    </xdr:to>
    <xdr:sp macro="" textlink="">
      <xdr:nvSpPr>
        <xdr:cNvPr id="81" name="楕円 80"/>
        <xdr:cNvSpPr/>
      </xdr:nvSpPr>
      <xdr:spPr>
        <a:xfrm>
          <a:off x="1079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140970</xdr:rowOff>
    </xdr:from>
    <xdr:to>
      <xdr:col>10</xdr:col>
      <xdr:colOff>114300</xdr:colOff>
      <xdr:row>36</xdr:row>
      <xdr:rowOff>0</xdr:rowOff>
    </xdr:to>
    <xdr:cxnSp macro="">
      <xdr:nvCxnSpPr>
        <xdr:cNvPr id="82" name="直線コネクタ 81"/>
        <xdr:cNvCxnSpPr/>
      </xdr:nvCxnSpPr>
      <xdr:spPr>
        <a:xfrm>
          <a:off x="1130300" y="6141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3" name="n_1aveValue【道路】&#10;有形固定資産減価償却率"/>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133367</xdr:rowOff>
    </xdr:from>
    <xdr:ext cx="405111" cy="259045"/>
    <xdr:sp macro="" textlink="">
      <xdr:nvSpPr>
        <xdr:cNvPr id="86" name="n_4aveValue【道路】&#10;有形固定資産減価償却率"/>
        <xdr:cNvSpPr txBox="1"/>
      </xdr:nvSpPr>
      <xdr:spPr>
        <a:xfrm>
          <a:off x="927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122572</xdr:rowOff>
    </xdr:from>
    <xdr:ext cx="405111" cy="259045"/>
    <xdr:sp macro="" textlink="">
      <xdr:nvSpPr>
        <xdr:cNvPr id="87" name="n_1mainValue【道路】&#10;有形固定資産減価償却率"/>
        <xdr:cNvSpPr txBox="1"/>
      </xdr:nvSpPr>
      <xdr:spPr>
        <a:xfrm>
          <a:off x="35820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8" name="n_2mainValue【道路】&#10;有形固定資産減価償却率"/>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67327</xdr:rowOff>
    </xdr:from>
    <xdr:ext cx="405111" cy="259045"/>
    <xdr:sp macro="" textlink="">
      <xdr:nvSpPr>
        <xdr:cNvPr id="89" name="n_3mainValue【道路】&#10;有形固定資産減価償却率"/>
        <xdr:cNvSpPr txBox="1"/>
      </xdr:nvSpPr>
      <xdr:spPr>
        <a:xfrm>
          <a:off x="1816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36847</xdr:rowOff>
    </xdr:from>
    <xdr:ext cx="405111" cy="259045"/>
    <xdr:sp macro="" textlink="">
      <xdr:nvSpPr>
        <xdr:cNvPr id="90" name="n_4mainValue【道路】&#10;有形固定資産減価償却率"/>
        <xdr:cNvSpPr txBox="1"/>
      </xdr:nvSpPr>
      <xdr:spPr>
        <a:xfrm>
          <a:off x="927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xdr:cNvSpPr txBox="1"/>
      </xdr:nvSpPr>
      <xdr:spPr>
        <a:xfrm>
          <a:off x="10515600" y="6369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135422</xdr:rowOff>
    </xdr:from>
    <xdr:to>
      <xdr:col>46</xdr:col>
      <xdr:colOff>38100</xdr:colOff>
      <xdr:row>40</xdr:row>
      <xdr:rowOff>65572</xdr:rowOff>
    </xdr:to>
    <xdr:sp macro="" textlink="">
      <xdr:nvSpPr>
        <xdr:cNvPr id="124" name="フローチャート: 判断 123"/>
        <xdr:cNvSpPr/>
      </xdr:nvSpPr>
      <xdr:spPr>
        <a:xfrm>
          <a:off x="8699500" y="682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140516</xdr:rowOff>
    </xdr:from>
    <xdr:to>
      <xdr:col>41</xdr:col>
      <xdr:colOff>101600</xdr:colOff>
      <xdr:row>40</xdr:row>
      <xdr:rowOff>70666</xdr:rowOff>
    </xdr:to>
    <xdr:sp macro="" textlink="">
      <xdr:nvSpPr>
        <xdr:cNvPr id="125" name="フローチャート: 判断 124"/>
        <xdr:cNvSpPr/>
      </xdr:nvSpPr>
      <xdr:spPr>
        <a:xfrm>
          <a:off x="7810500" y="682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146852</xdr:rowOff>
    </xdr:from>
    <xdr:to>
      <xdr:col>36</xdr:col>
      <xdr:colOff>165100</xdr:colOff>
      <xdr:row>40</xdr:row>
      <xdr:rowOff>77002</xdr:rowOff>
    </xdr:to>
    <xdr:sp macro="" textlink="">
      <xdr:nvSpPr>
        <xdr:cNvPr id="126" name="フローチャート: 判断 125"/>
        <xdr:cNvSpPr/>
      </xdr:nvSpPr>
      <xdr:spPr>
        <a:xfrm>
          <a:off x="6921500" y="683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108055</xdr:rowOff>
    </xdr:from>
    <xdr:to>
      <xdr:col>55</xdr:col>
      <xdr:colOff>50800</xdr:colOff>
      <xdr:row>39</xdr:row>
      <xdr:rowOff>38205</xdr:rowOff>
    </xdr:to>
    <xdr:sp macro="" textlink="">
      <xdr:nvSpPr>
        <xdr:cNvPr id="132" name="楕円 131"/>
        <xdr:cNvSpPr/>
      </xdr:nvSpPr>
      <xdr:spPr>
        <a:xfrm>
          <a:off x="10426700" y="662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86482</xdr:rowOff>
    </xdr:from>
    <xdr:ext cx="534377" cy="259045"/>
    <xdr:sp macro="" textlink="">
      <xdr:nvSpPr>
        <xdr:cNvPr id="133" name="【道路】&#10;一人当たり延長該当値テキスト"/>
        <xdr:cNvSpPr txBox="1"/>
      </xdr:nvSpPr>
      <xdr:spPr>
        <a:xfrm>
          <a:off x="10515600" y="660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117787</xdr:rowOff>
    </xdr:from>
    <xdr:to>
      <xdr:col>50</xdr:col>
      <xdr:colOff>165100</xdr:colOff>
      <xdr:row>39</xdr:row>
      <xdr:rowOff>47937</xdr:rowOff>
    </xdr:to>
    <xdr:sp macro="" textlink="">
      <xdr:nvSpPr>
        <xdr:cNvPr id="134" name="楕円 133"/>
        <xdr:cNvSpPr/>
      </xdr:nvSpPr>
      <xdr:spPr>
        <a:xfrm>
          <a:off x="9588500" y="66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158855</xdr:rowOff>
    </xdr:from>
    <xdr:to>
      <xdr:col>55</xdr:col>
      <xdr:colOff>0</xdr:colOff>
      <xdr:row>38</xdr:row>
      <xdr:rowOff>168587</xdr:rowOff>
    </xdr:to>
    <xdr:cxnSp macro="">
      <xdr:nvCxnSpPr>
        <xdr:cNvPr id="135" name="直線コネクタ 134"/>
        <xdr:cNvCxnSpPr/>
      </xdr:nvCxnSpPr>
      <xdr:spPr>
        <a:xfrm flipV="1">
          <a:off x="9639300" y="6673955"/>
          <a:ext cx="8382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126670</xdr:rowOff>
    </xdr:from>
    <xdr:to>
      <xdr:col>46</xdr:col>
      <xdr:colOff>38100</xdr:colOff>
      <xdr:row>39</xdr:row>
      <xdr:rowOff>56820</xdr:rowOff>
    </xdr:to>
    <xdr:sp macro="" textlink="">
      <xdr:nvSpPr>
        <xdr:cNvPr id="136" name="楕円 135"/>
        <xdr:cNvSpPr/>
      </xdr:nvSpPr>
      <xdr:spPr>
        <a:xfrm>
          <a:off x="8699500" y="66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168587</xdr:rowOff>
    </xdr:from>
    <xdr:to>
      <xdr:col>50</xdr:col>
      <xdr:colOff>114300</xdr:colOff>
      <xdr:row>39</xdr:row>
      <xdr:rowOff>6020</xdr:rowOff>
    </xdr:to>
    <xdr:cxnSp macro="">
      <xdr:nvCxnSpPr>
        <xdr:cNvPr id="137" name="直線コネクタ 136"/>
        <xdr:cNvCxnSpPr/>
      </xdr:nvCxnSpPr>
      <xdr:spPr>
        <a:xfrm flipV="1">
          <a:off x="8750300" y="6683687"/>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137969</xdr:rowOff>
    </xdr:from>
    <xdr:to>
      <xdr:col>41</xdr:col>
      <xdr:colOff>101600</xdr:colOff>
      <xdr:row>39</xdr:row>
      <xdr:rowOff>68119</xdr:rowOff>
    </xdr:to>
    <xdr:sp macro="" textlink="">
      <xdr:nvSpPr>
        <xdr:cNvPr id="138" name="楕円 137"/>
        <xdr:cNvSpPr/>
      </xdr:nvSpPr>
      <xdr:spPr>
        <a:xfrm>
          <a:off x="7810500" y="66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6020</xdr:rowOff>
    </xdr:from>
    <xdr:to>
      <xdr:col>45</xdr:col>
      <xdr:colOff>177800</xdr:colOff>
      <xdr:row>39</xdr:row>
      <xdr:rowOff>17319</xdr:rowOff>
    </xdr:to>
    <xdr:cxnSp macro="">
      <xdr:nvCxnSpPr>
        <xdr:cNvPr id="139" name="直線コネクタ 138"/>
        <xdr:cNvCxnSpPr/>
      </xdr:nvCxnSpPr>
      <xdr:spPr>
        <a:xfrm flipV="1">
          <a:off x="7861300" y="6692570"/>
          <a:ext cx="8890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144664</xdr:rowOff>
    </xdr:from>
    <xdr:to>
      <xdr:col>36</xdr:col>
      <xdr:colOff>165100</xdr:colOff>
      <xdr:row>39</xdr:row>
      <xdr:rowOff>74814</xdr:rowOff>
    </xdr:to>
    <xdr:sp macro="" textlink="">
      <xdr:nvSpPr>
        <xdr:cNvPr id="140" name="楕円 139"/>
        <xdr:cNvSpPr/>
      </xdr:nvSpPr>
      <xdr:spPr>
        <a:xfrm>
          <a:off x="6921500" y="66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17319</xdr:rowOff>
    </xdr:from>
    <xdr:to>
      <xdr:col>41</xdr:col>
      <xdr:colOff>50800</xdr:colOff>
      <xdr:row>39</xdr:row>
      <xdr:rowOff>24014</xdr:rowOff>
    </xdr:to>
    <xdr:cxnSp macro="">
      <xdr:nvCxnSpPr>
        <xdr:cNvPr id="141" name="直線コネクタ 140"/>
        <xdr:cNvCxnSpPr/>
      </xdr:nvCxnSpPr>
      <xdr:spPr>
        <a:xfrm flipV="1">
          <a:off x="6972300" y="6703869"/>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62799</xdr:rowOff>
    </xdr:from>
    <xdr:ext cx="534377" cy="259045"/>
    <xdr:sp macro="" textlink="">
      <xdr:nvSpPr>
        <xdr:cNvPr id="142" name="n_1aveValue【道路】&#10;一人当たり延長"/>
        <xdr:cNvSpPr txBox="1"/>
      </xdr:nvSpPr>
      <xdr:spPr>
        <a:xfrm>
          <a:off x="9359411" y="64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56699</xdr:rowOff>
    </xdr:from>
    <xdr:ext cx="534377" cy="259045"/>
    <xdr:sp macro="" textlink="">
      <xdr:nvSpPr>
        <xdr:cNvPr id="143" name="n_2aveValue【道路】&#10;一人当たり延長"/>
        <xdr:cNvSpPr txBox="1"/>
      </xdr:nvSpPr>
      <xdr:spPr>
        <a:xfrm>
          <a:off x="8483111" y="691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61793</xdr:rowOff>
    </xdr:from>
    <xdr:ext cx="534377" cy="259045"/>
    <xdr:sp macro="" textlink="">
      <xdr:nvSpPr>
        <xdr:cNvPr id="144" name="n_3aveValue【道路】&#10;一人当たり延長"/>
        <xdr:cNvSpPr txBox="1"/>
      </xdr:nvSpPr>
      <xdr:spPr>
        <a:xfrm>
          <a:off x="7594111" y="691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68129</xdr:rowOff>
    </xdr:from>
    <xdr:ext cx="534377" cy="259045"/>
    <xdr:sp macro="" textlink="">
      <xdr:nvSpPr>
        <xdr:cNvPr id="145" name="n_4aveValue【道路】&#10;一人当たり延長"/>
        <xdr:cNvSpPr txBox="1"/>
      </xdr:nvSpPr>
      <xdr:spPr>
        <a:xfrm>
          <a:off x="6705111" y="692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39064</xdr:rowOff>
    </xdr:from>
    <xdr:ext cx="534377" cy="259045"/>
    <xdr:sp macro="" textlink="">
      <xdr:nvSpPr>
        <xdr:cNvPr id="146" name="n_1mainValue【道路】&#10;一人当たり延長"/>
        <xdr:cNvSpPr txBox="1"/>
      </xdr:nvSpPr>
      <xdr:spPr>
        <a:xfrm>
          <a:off x="9359411" y="67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73347</xdr:rowOff>
    </xdr:from>
    <xdr:ext cx="534377" cy="259045"/>
    <xdr:sp macro="" textlink="">
      <xdr:nvSpPr>
        <xdr:cNvPr id="147" name="n_2mainValue【道路】&#10;一人当たり延長"/>
        <xdr:cNvSpPr txBox="1"/>
      </xdr:nvSpPr>
      <xdr:spPr>
        <a:xfrm>
          <a:off x="8483111" y="64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84646</xdr:rowOff>
    </xdr:from>
    <xdr:ext cx="534377" cy="259045"/>
    <xdr:sp macro="" textlink="">
      <xdr:nvSpPr>
        <xdr:cNvPr id="148" name="n_3mainValue【道路】&#10;一人当たり延長"/>
        <xdr:cNvSpPr txBox="1"/>
      </xdr:nvSpPr>
      <xdr:spPr>
        <a:xfrm>
          <a:off x="7594111" y="642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91341</xdr:rowOff>
    </xdr:from>
    <xdr:ext cx="534377" cy="259045"/>
    <xdr:sp macro="" textlink="">
      <xdr:nvSpPr>
        <xdr:cNvPr id="149" name="n_4mainValue【道路】&#10;一人当たり延長"/>
        <xdr:cNvSpPr txBox="1"/>
      </xdr:nvSpPr>
      <xdr:spPr>
        <a:xfrm>
          <a:off x="6705111" y="643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xdr:cNvSpPr txBox="1"/>
      </xdr:nvSpPr>
      <xdr:spPr>
        <a:xfrm>
          <a:off x="4673600" y="1055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70358</xdr:rowOff>
    </xdr:from>
    <xdr:to>
      <xdr:col>15</xdr:col>
      <xdr:colOff>101600</xdr:colOff>
      <xdr:row>63</xdr:row>
      <xdr:rowOff>508</xdr:rowOff>
    </xdr:to>
    <xdr:sp macro="" textlink="">
      <xdr:nvSpPr>
        <xdr:cNvPr id="180" name="フローチャート: 判断 179"/>
        <xdr:cNvSpPr/>
      </xdr:nvSpPr>
      <xdr:spPr>
        <a:xfrm>
          <a:off x="28575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47498</xdr:rowOff>
    </xdr:from>
    <xdr:to>
      <xdr:col>10</xdr:col>
      <xdr:colOff>165100</xdr:colOff>
      <xdr:row>62</xdr:row>
      <xdr:rowOff>149098</xdr:rowOff>
    </xdr:to>
    <xdr:sp macro="" textlink="">
      <xdr:nvSpPr>
        <xdr:cNvPr id="181" name="フローチャート: 判断 180"/>
        <xdr:cNvSpPr/>
      </xdr:nvSpPr>
      <xdr:spPr>
        <a:xfrm>
          <a:off x="1968500" y="1067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29210</xdr:rowOff>
    </xdr:from>
    <xdr:to>
      <xdr:col>6</xdr:col>
      <xdr:colOff>38100</xdr:colOff>
      <xdr:row>62</xdr:row>
      <xdr:rowOff>130810</xdr:rowOff>
    </xdr:to>
    <xdr:sp macro="" textlink="">
      <xdr:nvSpPr>
        <xdr:cNvPr id="182" name="フローチャート: 判断 181"/>
        <xdr:cNvSpPr/>
      </xdr:nvSpPr>
      <xdr:spPr>
        <a:xfrm>
          <a:off x="1079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61214</xdr:rowOff>
    </xdr:from>
    <xdr:to>
      <xdr:col>24</xdr:col>
      <xdr:colOff>114300</xdr:colOff>
      <xdr:row>61</xdr:row>
      <xdr:rowOff>162814</xdr:rowOff>
    </xdr:to>
    <xdr:sp macro="" textlink="">
      <xdr:nvSpPr>
        <xdr:cNvPr id="188" name="楕円 187"/>
        <xdr:cNvSpPr/>
      </xdr:nvSpPr>
      <xdr:spPr>
        <a:xfrm>
          <a:off x="45847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84091</xdr:rowOff>
    </xdr:from>
    <xdr:ext cx="405111" cy="259045"/>
    <xdr:sp macro="" textlink="">
      <xdr:nvSpPr>
        <xdr:cNvPr id="189" name="【橋りょう・トンネル】&#10;有形固定資産減価償却率該当値テキスト"/>
        <xdr:cNvSpPr txBox="1"/>
      </xdr:nvSpPr>
      <xdr:spPr>
        <a:xfrm>
          <a:off x="4673600" y="10371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90" name="楕円 189"/>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112014</xdr:rowOff>
    </xdr:to>
    <xdr:cxnSp macro="">
      <xdr:nvCxnSpPr>
        <xdr:cNvPr id="191" name="直線コネクタ 190"/>
        <xdr:cNvCxnSpPr/>
      </xdr:nvCxnSpPr>
      <xdr:spPr>
        <a:xfrm>
          <a:off x="3797300" y="10561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61214</xdr:rowOff>
    </xdr:from>
    <xdr:to>
      <xdr:col>15</xdr:col>
      <xdr:colOff>101600</xdr:colOff>
      <xdr:row>61</xdr:row>
      <xdr:rowOff>162814</xdr:rowOff>
    </xdr:to>
    <xdr:sp macro="" textlink="">
      <xdr:nvSpPr>
        <xdr:cNvPr id="192" name="楕円 191"/>
        <xdr:cNvSpPr/>
      </xdr:nvSpPr>
      <xdr:spPr>
        <a:xfrm>
          <a:off x="2857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102870</xdr:rowOff>
    </xdr:from>
    <xdr:to>
      <xdr:col>19</xdr:col>
      <xdr:colOff>177800</xdr:colOff>
      <xdr:row>61</xdr:row>
      <xdr:rowOff>112014</xdr:rowOff>
    </xdr:to>
    <xdr:cxnSp macro="">
      <xdr:nvCxnSpPr>
        <xdr:cNvPr id="193" name="直線コネクタ 192"/>
        <xdr:cNvCxnSpPr/>
      </xdr:nvCxnSpPr>
      <xdr:spPr>
        <a:xfrm flipV="1">
          <a:off x="2908300" y="10561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102362</xdr:rowOff>
    </xdr:from>
    <xdr:to>
      <xdr:col>10</xdr:col>
      <xdr:colOff>165100</xdr:colOff>
      <xdr:row>62</xdr:row>
      <xdr:rowOff>32512</xdr:rowOff>
    </xdr:to>
    <xdr:sp macro="" textlink="">
      <xdr:nvSpPr>
        <xdr:cNvPr id="194" name="楕円 193"/>
        <xdr:cNvSpPr/>
      </xdr:nvSpPr>
      <xdr:spPr>
        <a:xfrm>
          <a:off x="1968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112014</xdr:rowOff>
    </xdr:from>
    <xdr:to>
      <xdr:col>15</xdr:col>
      <xdr:colOff>50800</xdr:colOff>
      <xdr:row>61</xdr:row>
      <xdr:rowOff>153162</xdr:rowOff>
    </xdr:to>
    <xdr:cxnSp macro="">
      <xdr:nvCxnSpPr>
        <xdr:cNvPr id="195" name="直線コネクタ 194"/>
        <xdr:cNvCxnSpPr/>
      </xdr:nvCxnSpPr>
      <xdr:spPr>
        <a:xfrm flipV="1">
          <a:off x="2019300" y="105704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88646</xdr:rowOff>
    </xdr:from>
    <xdr:to>
      <xdr:col>6</xdr:col>
      <xdr:colOff>38100</xdr:colOff>
      <xdr:row>62</xdr:row>
      <xdr:rowOff>18796</xdr:rowOff>
    </xdr:to>
    <xdr:sp macro="" textlink="">
      <xdr:nvSpPr>
        <xdr:cNvPr id="196" name="楕円 195"/>
        <xdr:cNvSpPr/>
      </xdr:nvSpPr>
      <xdr:spPr>
        <a:xfrm>
          <a:off x="1079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139446</xdr:rowOff>
    </xdr:from>
    <xdr:to>
      <xdr:col>10</xdr:col>
      <xdr:colOff>114300</xdr:colOff>
      <xdr:row>61</xdr:row>
      <xdr:rowOff>153162</xdr:rowOff>
    </xdr:to>
    <xdr:cxnSp macro="">
      <xdr:nvCxnSpPr>
        <xdr:cNvPr id="197" name="直線コネクタ 196"/>
        <xdr:cNvCxnSpPr/>
      </xdr:nvCxnSpPr>
      <xdr:spPr>
        <a:xfrm>
          <a:off x="1130300" y="10597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198" name="n_1aveValue【橋りょう・トンネル】&#10;有形固定資産減価償却率"/>
        <xdr:cNvSpPr txBox="1"/>
      </xdr:nvSpPr>
      <xdr:spPr>
        <a:xfrm>
          <a:off x="35820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163085</xdr:rowOff>
    </xdr:from>
    <xdr:ext cx="405111" cy="259045"/>
    <xdr:sp macro="" textlink="">
      <xdr:nvSpPr>
        <xdr:cNvPr id="199" name="n_2aveValue【橋りょう・トンネル】&#10;有形固定資産減価償却率"/>
        <xdr:cNvSpPr txBox="1"/>
      </xdr:nvSpPr>
      <xdr:spPr>
        <a:xfrm>
          <a:off x="2705744" y="1079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140225</xdr:rowOff>
    </xdr:from>
    <xdr:ext cx="405111" cy="259045"/>
    <xdr:sp macro="" textlink="">
      <xdr:nvSpPr>
        <xdr:cNvPr id="200" name="n_3aveValue【橋りょう・トンネル】&#10;有形固定資産減価償却率"/>
        <xdr:cNvSpPr txBox="1"/>
      </xdr:nvSpPr>
      <xdr:spPr>
        <a:xfrm>
          <a:off x="1816744" y="1077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121937</xdr:rowOff>
    </xdr:from>
    <xdr:ext cx="405111" cy="259045"/>
    <xdr:sp macro="" textlink="">
      <xdr:nvSpPr>
        <xdr:cNvPr id="201" name="n_4aveValue【橋りょう・トンネル】&#10;有形固定資産減価償却率"/>
        <xdr:cNvSpPr txBox="1"/>
      </xdr:nvSpPr>
      <xdr:spPr>
        <a:xfrm>
          <a:off x="927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170197</xdr:rowOff>
    </xdr:from>
    <xdr:ext cx="405111" cy="259045"/>
    <xdr:sp macro="" textlink="">
      <xdr:nvSpPr>
        <xdr:cNvPr id="202" name="n_1mainValue【橋りょう・トンネル】&#10;有形固定資産減価償却率"/>
        <xdr:cNvSpPr txBox="1"/>
      </xdr:nvSpPr>
      <xdr:spPr>
        <a:xfrm>
          <a:off x="35820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7891</xdr:rowOff>
    </xdr:from>
    <xdr:ext cx="405111" cy="259045"/>
    <xdr:sp macro="" textlink="">
      <xdr:nvSpPr>
        <xdr:cNvPr id="203" name="n_2mainValue【橋りょう・トンネル】&#10;有形固定資産減価償却率"/>
        <xdr:cNvSpPr txBox="1"/>
      </xdr:nvSpPr>
      <xdr:spPr>
        <a:xfrm>
          <a:off x="2705744" y="1029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49039</xdr:rowOff>
    </xdr:from>
    <xdr:ext cx="405111" cy="259045"/>
    <xdr:sp macro="" textlink="">
      <xdr:nvSpPr>
        <xdr:cNvPr id="204" name="n_3mainValue【橋りょう・トンネル】&#10;有形固定資産減価償却率"/>
        <xdr:cNvSpPr txBox="1"/>
      </xdr:nvSpPr>
      <xdr:spPr>
        <a:xfrm>
          <a:off x="1816744" y="10336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35323</xdr:rowOff>
    </xdr:from>
    <xdr:ext cx="405111" cy="259045"/>
    <xdr:sp macro="" textlink="">
      <xdr:nvSpPr>
        <xdr:cNvPr id="205" name="n_4mainValue【橋りょう・トンネル】&#10;有形固定資産減価償却率"/>
        <xdr:cNvSpPr txBox="1"/>
      </xdr:nvSpPr>
      <xdr:spPr>
        <a:xfrm>
          <a:off x="927744" y="1032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116263</xdr:rowOff>
    </xdr:from>
    <xdr:to>
      <xdr:col>46</xdr:col>
      <xdr:colOff>38100</xdr:colOff>
      <xdr:row>64</xdr:row>
      <xdr:rowOff>46413</xdr:rowOff>
    </xdr:to>
    <xdr:sp macro="" textlink="">
      <xdr:nvSpPr>
        <xdr:cNvPr id="237" name="フローチャート: 判断 236"/>
        <xdr:cNvSpPr/>
      </xdr:nvSpPr>
      <xdr:spPr>
        <a:xfrm>
          <a:off x="8699500" y="1091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116865</xdr:rowOff>
    </xdr:from>
    <xdr:to>
      <xdr:col>41</xdr:col>
      <xdr:colOff>101600</xdr:colOff>
      <xdr:row>64</xdr:row>
      <xdr:rowOff>47015</xdr:rowOff>
    </xdr:to>
    <xdr:sp macro="" textlink="">
      <xdr:nvSpPr>
        <xdr:cNvPr id="238" name="フローチャート: 判断 237"/>
        <xdr:cNvSpPr/>
      </xdr:nvSpPr>
      <xdr:spPr>
        <a:xfrm>
          <a:off x="7810500" y="109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115181</xdr:rowOff>
    </xdr:from>
    <xdr:to>
      <xdr:col>36</xdr:col>
      <xdr:colOff>165100</xdr:colOff>
      <xdr:row>64</xdr:row>
      <xdr:rowOff>45331</xdr:rowOff>
    </xdr:to>
    <xdr:sp macro="" textlink="">
      <xdr:nvSpPr>
        <xdr:cNvPr id="239" name="フローチャート: 判断 238"/>
        <xdr:cNvSpPr/>
      </xdr:nvSpPr>
      <xdr:spPr>
        <a:xfrm>
          <a:off x="6921500" y="109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111554</xdr:rowOff>
    </xdr:from>
    <xdr:to>
      <xdr:col>55</xdr:col>
      <xdr:colOff>50800</xdr:colOff>
      <xdr:row>64</xdr:row>
      <xdr:rowOff>41704</xdr:rowOff>
    </xdr:to>
    <xdr:sp macro="" textlink="">
      <xdr:nvSpPr>
        <xdr:cNvPr id="245" name="楕円 244"/>
        <xdr:cNvSpPr/>
      </xdr:nvSpPr>
      <xdr:spPr>
        <a:xfrm>
          <a:off x="10426700" y="1091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26481</xdr:rowOff>
    </xdr:from>
    <xdr:ext cx="599010" cy="259045"/>
    <xdr:sp macro="" textlink="">
      <xdr:nvSpPr>
        <xdr:cNvPr id="246" name="【橋りょう・トンネル】&#10;一人当たり有形固定資産（償却資産）額該当値テキスト"/>
        <xdr:cNvSpPr txBox="1"/>
      </xdr:nvSpPr>
      <xdr:spPr>
        <a:xfrm>
          <a:off x="10515600" y="1082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113261</xdr:rowOff>
    </xdr:from>
    <xdr:to>
      <xdr:col>50</xdr:col>
      <xdr:colOff>165100</xdr:colOff>
      <xdr:row>64</xdr:row>
      <xdr:rowOff>43411</xdr:rowOff>
    </xdr:to>
    <xdr:sp macro="" textlink="">
      <xdr:nvSpPr>
        <xdr:cNvPr id="247" name="楕円 246"/>
        <xdr:cNvSpPr/>
      </xdr:nvSpPr>
      <xdr:spPr>
        <a:xfrm>
          <a:off x="9588500" y="109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162354</xdr:rowOff>
    </xdr:from>
    <xdr:to>
      <xdr:col>55</xdr:col>
      <xdr:colOff>0</xdr:colOff>
      <xdr:row>63</xdr:row>
      <xdr:rowOff>164061</xdr:rowOff>
    </xdr:to>
    <xdr:cxnSp macro="">
      <xdr:nvCxnSpPr>
        <xdr:cNvPr id="248" name="直線コネクタ 247"/>
        <xdr:cNvCxnSpPr/>
      </xdr:nvCxnSpPr>
      <xdr:spPr>
        <a:xfrm flipV="1">
          <a:off x="9639300" y="10963704"/>
          <a:ext cx="8382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116446</xdr:rowOff>
    </xdr:from>
    <xdr:to>
      <xdr:col>46</xdr:col>
      <xdr:colOff>38100</xdr:colOff>
      <xdr:row>64</xdr:row>
      <xdr:rowOff>46596</xdr:rowOff>
    </xdr:to>
    <xdr:sp macro="" textlink="">
      <xdr:nvSpPr>
        <xdr:cNvPr id="249" name="楕円 248"/>
        <xdr:cNvSpPr/>
      </xdr:nvSpPr>
      <xdr:spPr>
        <a:xfrm>
          <a:off x="8699500" y="1091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164061</xdr:rowOff>
    </xdr:from>
    <xdr:to>
      <xdr:col>50</xdr:col>
      <xdr:colOff>114300</xdr:colOff>
      <xdr:row>63</xdr:row>
      <xdr:rowOff>167246</xdr:rowOff>
    </xdr:to>
    <xdr:cxnSp macro="">
      <xdr:nvCxnSpPr>
        <xdr:cNvPr id="250" name="直線コネクタ 249"/>
        <xdr:cNvCxnSpPr/>
      </xdr:nvCxnSpPr>
      <xdr:spPr>
        <a:xfrm flipV="1">
          <a:off x="8750300" y="10965411"/>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116587</xdr:rowOff>
    </xdr:from>
    <xdr:to>
      <xdr:col>41</xdr:col>
      <xdr:colOff>101600</xdr:colOff>
      <xdr:row>64</xdr:row>
      <xdr:rowOff>46737</xdr:rowOff>
    </xdr:to>
    <xdr:sp macro="" textlink="">
      <xdr:nvSpPr>
        <xdr:cNvPr id="251" name="楕円 250"/>
        <xdr:cNvSpPr/>
      </xdr:nvSpPr>
      <xdr:spPr>
        <a:xfrm>
          <a:off x="7810500" y="109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167246</xdr:rowOff>
    </xdr:from>
    <xdr:to>
      <xdr:col>45</xdr:col>
      <xdr:colOff>177800</xdr:colOff>
      <xdr:row>63</xdr:row>
      <xdr:rowOff>167387</xdr:rowOff>
    </xdr:to>
    <xdr:cxnSp macro="">
      <xdr:nvCxnSpPr>
        <xdr:cNvPr id="252" name="直線コネクタ 251"/>
        <xdr:cNvCxnSpPr/>
      </xdr:nvCxnSpPr>
      <xdr:spPr>
        <a:xfrm flipV="1">
          <a:off x="7861300" y="10968596"/>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118080</xdr:rowOff>
    </xdr:from>
    <xdr:to>
      <xdr:col>36</xdr:col>
      <xdr:colOff>165100</xdr:colOff>
      <xdr:row>64</xdr:row>
      <xdr:rowOff>48230</xdr:rowOff>
    </xdr:to>
    <xdr:sp macro="" textlink="">
      <xdr:nvSpPr>
        <xdr:cNvPr id="253" name="楕円 252"/>
        <xdr:cNvSpPr/>
      </xdr:nvSpPr>
      <xdr:spPr>
        <a:xfrm>
          <a:off x="6921500" y="109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167387</xdr:rowOff>
    </xdr:from>
    <xdr:to>
      <xdr:col>41</xdr:col>
      <xdr:colOff>50800</xdr:colOff>
      <xdr:row>63</xdr:row>
      <xdr:rowOff>168880</xdr:rowOff>
    </xdr:to>
    <xdr:cxnSp macro="">
      <xdr:nvCxnSpPr>
        <xdr:cNvPr id="254" name="直線コネクタ 253"/>
        <xdr:cNvCxnSpPr/>
      </xdr:nvCxnSpPr>
      <xdr:spPr>
        <a:xfrm flipV="1">
          <a:off x="6972300" y="10968737"/>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55" name="n_1aveValue【橋りょう・トンネル】&#10;一人当たり有形固定資産（償却資産）額"/>
        <xdr:cNvSpPr txBox="1"/>
      </xdr:nvSpPr>
      <xdr:spPr>
        <a:xfrm>
          <a:off x="9327095" y="1064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62940</xdr:rowOff>
    </xdr:from>
    <xdr:ext cx="599010" cy="259045"/>
    <xdr:sp macro="" textlink="">
      <xdr:nvSpPr>
        <xdr:cNvPr id="256" name="n_2aveValue【橋りょう・トンネル】&#10;一人当たり有形固定資産（償却資産）額"/>
        <xdr:cNvSpPr txBox="1"/>
      </xdr:nvSpPr>
      <xdr:spPr>
        <a:xfrm>
          <a:off x="8450795" y="1069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38142</xdr:rowOff>
    </xdr:from>
    <xdr:ext cx="599010" cy="259045"/>
    <xdr:sp macro="" textlink="">
      <xdr:nvSpPr>
        <xdr:cNvPr id="257" name="n_3aveValue【橋りょう・トンネル】&#10;一人当たり有形固定資産（償却資産）額"/>
        <xdr:cNvSpPr txBox="1"/>
      </xdr:nvSpPr>
      <xdr:spPr>
        <a:xfrm>
          <a:off x="7561795" y="1101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61858</xdr:rowOff>
    </xdr:from>
    <xdr:ext cx="599010" cy="259045"/>
    <xdr:sp macro="" textlink="">
      <xdr:nvSpPr>
        <xdr:cNvPr id="258" name="n_4aveValue【橋りょう・トンネル】&#10;一人当たり有形固定資産（償却資産）額"/>
        <xdr:cNvSpPr txBox="1"/>
      </xdr:nvSpPr>
      <xdr:spPr>
        <a:xfrm>
          <a:off x="6672795" y="1069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34538</xdr:rowOff>
    </xdr:from>
    <xdr:ext cx="599010" cy="259045"/>
    <xdr:sp macro="" textlink="">
      <xdr:nvSpPr>
        <xdr:cNvPr id="259" name="n_1mainValue【橋りょう・トンネル】&#10;一人当たり有形固定資産（償却資産）額"/>
        <xdr:cNvSpPr txBox="1"/>
      </xdr:nvSpPr>
      <xdr:spPr>
        <a:xfrm>
          <a:off x="9327095" y="1100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37723</xdr:rowOff>
    </xdr:from>
    <xdr:ext cx="599010" cy="259045"/>
    <xdr:sp macro="" textlink="">
      <xdr:nvSpPr>
        <xdr:cNvPr id="260" name="n_2mainValue【橋りょう・トンネル】&#10;一人当たり有形固定資産（償却資産）額"/>
        <xdr:cNvSpPr txBox="1"/>
      </xdr:nvSpPr>
      <xdr:spPr>
        <a:xfrm>
          <a:off x="8450795" y="1101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63264</xdr:rowOff>
    </xdr:from>
    <xdr:ext cx="599010" cy="259045"/>
    <xdr:sp macro="" textlink="">
      <xdr:nvSpPr>
        <xdr:cNvPr id="261" name="n_3mainValue【橋りょう・トンネル】&#10;一人当たり有形固定資産（償却資産）額"/>
        <xdr:cNvSpPr txBox="1"/>
      </xdr:nvSpPr>
      <xdr:spPr>
        <a:xfrm>
          <a:off x="7561795" y="1069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39357</xdr:rowOff>
    </xdr:from>
    <xdr:ext cx="599010" cy="259045"/>
    <xdr:sp macro="" textlink="">
      <xdr:nvSpPr>
        <xdr:cNvPr id="262" name="n_4mainValue【橋りょう・トンネル】&#10;一人当たり有形固定資産（償却資産）額"/>
        <xdr:cNvSpPr txBox="1"/>
      </xdr:nvSpPr>
      <xdr:spPr>
        <a:xfrm>
          <a:off x="6672795" y="110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96356</xdr:rowOff>
    </xdr:from>
    <xdr:ext cx="405111" cy="259045"/>
    <xdr:sp macro="" textlink="">
      <xdr:nvSpPr>
        <xdr:cNvPr id="293" name="【公営住宅】&#10;有形固定資産減価償却率平均値テキスト"/>
        <xdr:cNvSpPr txBox="1"/>
      </xdr:nvSpPr>
      <xdr:spPr>
        <a:xfrm>
          <a:off x="4673600" y="1432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21589</xdr:rowOff>
    </xdr:from>
    <xdr:to>
      <xdr:col>15</xdr:col>
      <xdr:colOff>101600</xdr:colOff>
      <xdr:row>83</xdr:row>
      <xdr:rowOff>123189</xdr:rowOff>
    </xdr:to>
    <xdr:sp macro="" textlink="">
      <xdr:nvSpPr>
        <xdr:cNvPr id="296" name="フローチャート: 判断 295"/>
        <xdr:cNvSpPr/>
      </xdr:nvSpPr>
      <xdr:spPr>
        <a:xfrm>
          <a:off x="2857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44450</xdr:rowOff>
    </xdr:from>
    <xdr:to>
      <xdr:col>10</xdr:col>
      <xdr:colOff>165100</xdr:colOff>
      <xdr:row>83</xdr:row>
      <xdr:rowOff>146050</xdr:rowOff>
    </xdr:to>
    <xdr:sp macro="" textlink="">
      <xdr:nvSpPr>
        <xdr:cNvPr id="297" name="フローチャート: 判断 296"/>
        <xdr:cNvSpPr/>
      </xdr:nvSpPr>
      <xdr:spPr>
        <a:xfrm>
          <a:off x="196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304" name="楕円 303"/>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67327</xdr:rowOff>
    </xdr:from>
    <xdr:ext cx="405111" cy="259045"/>
    <xdr:sp macro="" textlink="">
      <xdr:nvSpPr>
        <xdr:cNvPr id="305" name="【公営住宅】&#10;有形固定資産減価償却率該当値テキスト"/>
        <xdr:cNvSpPr txBox="1"/>
      </xdr:nvSpPr>
      <xdr:spPr>
        <a:xfrm>
          <a:off x="4673600"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1995</xdr:rowOff>
    </xdr:from>
    <xdr:to>
      <xdr:col>20</xdr:col>
      <xdr:colOff>38100</xdr:colOff>
      <xdr:row>83</xdr:row>
      <xdr:rowOff>103595</xdr:rowOff>
    </xdr:to>
    <xdr:sp macro="" textlink="">
      <xdr:nvSpPr>
        <xdr:cNvPr id="306" name="楕円 305"/>
        <xdr:cNvSpPr/>
      </xdr:nvSpPr>
      <xdr:spPr>
        <a:xfrm>
          <a:off x="3746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52795</xdr:rowOff>
    </xdr:from>
    <xdr:to>
      <xdr:col>24</xdr:col>
      <xdr:colOff>63500</xdr:colOff>
      <xdr:row>83</xdr:row>
      <xdr:rowOff>95250</xdr:rowOff>
    </xdr:to>
    <xdr:cxnSp macro="">
      <xdr:nvCxnSpPr>
        <xdr:cNvPr id="307" name="直線コネクタ 306"/>
        <xdr:cNvCxnSpPr/>
      </xdr:nvCxnSpPr>
      <xdr:spPr>
        <a:xfrm>
          <a:off x="3797300" y="14283145"/>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129358</xdr:rowOff>
    </xdr:from>
    <xdr:to>
      <xdr:col>15</xdr:col>
      <xdr:colOff>101600</xdr:colOff>
      <xdr:row>83</xdr:row>
      <xdr:rowOff>59508</xdr:rowOff>
    </xdr:to>
    <xdr:sp macro="" textlink="">
      <xdr:nvSpPr>
        <xdr:cNvPr id="308" name="楕円 307"/>
        <xdr:cNvSpPr/>
      </xdr:nvSpPr>
      <xdr:spPr>
        <a:xfrm>
          <a:off x="2857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8708</xdr:rowOff>
    </xdr:from>
    <xdr:to>
      <xdr:col>19</xdr:col>
      <xdr:colOff>177800</xdr:colOff>
      <xdr:row>83</xdr:row>
      <xdr:rowOff>52795</xdr:rowOff>
    </xdr:to>
    <xdr:cxnSp macro="">
      <xdr:nvCxnSpPr>
        <xdr:cNvPr id="309" name="直線コネクタ 308"/>
        <xdr:cNvCxnSpPr/>
      </xdr:nvCxnSpPr>
      <xdr:spPr>
        <a:xfrm>
          <a:off x="2908300" y="1423905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86905</xdr:rowOff>
    </xdr:from>
    <xdr:to>
      <xdr:col>10</xdr:col>
      <xdr:colOff>165100</xdr:colOff>
      <xdr:row>83</xdr:row>
      <xdr:rowOff>17055</xdr:rowOff>
    </xdr:to>
    <xdr:sp macro="" textlink="">
      <xdr:nvSpPr>
        <xdr:cNvPr id="310" name="楕円 309"/>
        <xdr:cNvSpPr/>
      </xdr:nvSpPr>
      <xdr:spPr>
        <a:xfrm>
          <a:off x="1968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137705</xdr:rowOff>
    </xdr:from>
    <xdr:to>
      <xdr:col>15</xdr:col>
      <xdr:colOff>50800</xdr:colOff>
      <xdr:row>83</xdr:row>
      <xdr:rowOff>8708</xdr:rowOff>
    </xdr:to>
    <xdr:cxnSp macro="">
      <xdr:nvCxnSpPr>
        <xdr:cNvPr id="311" name="直線コネクタ 310"/>
        <xdr:cNvCxnSpPr/>
      </xdr:nvCxnSpPr>
      <xdr:spPr>
        <a:xfrm>
          <a:off x="2019300" y="1419660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67311</xdr:rowOff>
    </xdr:from>
    <xdr:to>
      <xdr:col>6</xdr:col>
      <xdr:colOff>38100</xdr:colOff>
      <xdr:row>82</xdr:row>
      <xdr:rowOff>168911</xdr:rowOff>
    </xdr:to>
    <xdr:sp macro="" textlink="">
      <xdr:nvSpPr>
        <xdr:cNvPr id="312" name="楕円 311"/>
        <xdr:cNvSpPr/>
      </xdr:nvSpPr>
      <xdr:spPr>
        <a:xfrm>
          <a:off x="1079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118111</xdr:rowOff>
    </xdr:from>
    <xdr:to>
      <xdr:col>10</xdr:col>
      <xdr:colOff>114300</xdr:colOff>
      <xdr:row>82</xdr:row>
      <xdr:rowOff>137705</xdr:rowOff>
    </xdr:to>
    <xdr:cxnSp macro="">
      <xdr:nvCxnSpPr>
        <xdr:cNvPr id="313" name="直線コネクタ 312"/>
        <xdr:cNvCxnSpPr/>
      </xdr:nvCxnSpPr>
      <xdr:spPr>
        <a:xfrm>
          <a:off x="1130300" y="1417701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39206</xdr:rowOff>
    </xdr:from>
    <xdr:ext cx="405111" cy="259045"/>
    <xdr:sp macro="" textlink="">
      <xdr:nvSpPr>
        <xdr:cNvPr id="314" name="n_1aveValue【公営住宅】&#10;有形固定資産減価償却率"/>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114316</xdr:rowOff>
    </xdr:from>
    <xdr:ext cx="405111" cy="259045"/>
    <xdr:sp macro="" textlink="">
      <xdr:nvSpPr>
        <xdr:cNvPr id="315" name="n_2aveValue【公営住宅】&#10;有形固定資産減価償却率"/>
        <xdr:cNvSpPr txBox="1"/>
      </xdr:nvSpPr>
      <xdr:spPr>
        <a:xfrm>
          <a:off x="2705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316" name="n_3aveValue【公営住宅】&#10;有形固定資産減価償却率"/>
        <xdr:cNvSpPr txBox="1"/>
      </xdr:nvSpPr>
      <xdr:spPr>
        <a:xfrm>
          <a:off x="1816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317" name="n_4aveValue【公営住宅】&#10;有形固定資産減価償却率"/>
        <xdr:cNvSpPr txBox="1"/>
      </xdr:nvSpPr>
      <xdr:spPr>
        <a:xfrm>
          <a:off x="927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120122</xdr:rowOff>
    </xdr:from>
    <xdr:ext cx="405111" cy="259045"/>
    <xdr:sp macro="" textlink="">
      <xdr:nvSpPr>
        <xdr:cNvPr id="318" name="n_1mainValue【公営住宅】&#10;有形固定資産減価償却率"/>
        <xdr:cNvSpPr txBox="1"/>
      </xdr:nvSpPr>
      <xdr:spPr>
        <a:xfrm>
          <a:off x="3582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76035</xdr:rowOff>
    </xdr:from>
    <xdr:ext cx="405111" cy="259045"/>
    <xdr:sp macro="" textlink="">
      <xdr:nvSpPr>
        <xdr:cNvPr id="319" name="n_2mainValue【公営住宅】&#10;有形固定資産減価償却率"/>
        <xdr:cNvSpPr txBox="1"/>
      </xdr:nvSpPr>
      <xdr:spPr>
        <a:xfrm>
          <a:off x="2705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33582</xdr:rowOff>
    </xdr:from>
    <xdr:ext cx="405111" cy="259045"/>
    <xdr:sp macro="" textlink="">
      <xdr:nvSpPr>
        <xdr:cNvPr id="320" name="n_3mainValue【公営住宅】&#10;有形固定資産減価償却率"/>
        <xdr:cNvSpPr txBox="1"/>
      </xdr:nvSpPr>
      <xdr:spPr>
        <a:xfrm>
          <a:off x="1816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13988</xdr:rowOff>
    </xdr:from>
    <xdr:ext cx="405111" cy="259045"/>
    <xdr:sp macro="" textlink="">
      <xdr:nvSpPr>
        <xdr:cNvPr id="321" name="n_4mainValue【公営住宅】&#10;有形固定資産減価償却率"/>
        <xdr:cNvSpPr txBox="1"/>
      </xdr:nvSpPr>
      <xdr:spPr>
        <a:xfrm>
          <a:off x="927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xdr:cNvSpPr txBox="1"/>
      </xdr:nvSpPr>
      <xdr:spPr>
        <a:xfrm>
          <a:off x="10515600" y="14216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xdr:rowOff>
    </xdr:from>
    <xdr:to>
      <xdr:col>46</xdr:col>
      <xdr:colOff>38100</xdr:colOff>
      <xdr:row>84</xdr:row>
      <xdr:rowOff>102158</xdr:rowOff>
    </xdr:to>
    <xdr:sp macro="" textlink="">
      <xdr:nvSpPr>
        <xdr:cNvPr id="351" name="フローチャート: 判断 350"/>
        <xdr:cNvSpPr/>
      </xdr:nvSpPr>
      <xdr:spPr>
        <a:xfrm>
          <a:off x="86995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33020</xdr:rowOff>
    </xdr:from>
    <xdr:to>
      <xdr:col>41</xdr:col>
      <xdr:colOff>101600</xdr:colOff>
      <xdr:row>84</xdr:row>
      <xdr:rowOff>134620</xdr:rowOff>
    </xdr:to>
    <xdr:sp macro="" textlink="">
      <xdr:nvSpPr>
        <xdr:cNvPr id="352" name="フローチャート: 判断 351"/>
        <xdr:cNvSpPr/>
      </xdr:nvSpPr>
      <xdr:spPr>
        <a:xfrm>
          <a:off x="7810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35764</xdr:rowOff>
    </xdr:from>
    <xdr:to>
      <xdr:col>36</xdr:col>
      <xdr:colOff>165100</xdr:colOff>
      <xdr:row>84</xdr:row>
      <xdr:rowOff>137364</xdr:rowOff>
    </xdr:to>
    <xdr:sp macro="" textlink="">
      <xdr:nvSpPr>
        <xdr:cNvPr id="353" name="フローチャート: 判断 352"/>
        <xdr:cNvSpPr/>
      </xdr:nvSpPr>
      <xdr:spPr>
        <a:xfrm>
          <a:off x="6921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21132</xdr:rowOff>
    </xdr:from>
    <xdr:to>
      <xdr:col>55</xdr:col>
      <xdr:colOff>50800</xdr:colOff>
      <xdr:row>84</xdr:row>
      <xdr:rowOff>122732</xdr:rowOff>
    </xdr:to>
    <xdr:sp macro="" textlink="">
      <xdr:nvSpPr>
        <xdr:cNvPr id="359" name="楕円 358"/>
        <xdr:cNvSpPr/>
      </xdr:nvSpPr>
      <xdr:spPr>
        <a:xfrm>
          <a:off x="10426700" y="1442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171009</xdr:rowOff>
    </xdr:from>
    <xdr:ext cx="469744" cy="259045"/>
    <xdr:sp macro="" textlink="">
      <xdr:nvSpPr>
        <xdr:cNvPr id="360" name="【公営住宅】&#10;一人当たり面積該当値テキスト"/>
        <xdr:cNvSpPr txBox="1"/>
      </xdr:nvSpPr>
      <xdr:spPr>
        <a:xfrm>
          <a:off x="10515600" y="1440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25248</xdr:rowOff>
    </xdr:from>
    <xdr:to>
      <xdr:col>50</xdr:col>
      <xdr:colOff>165100</xdr:colOff>
      <xdr:row>84</xdr:row>
      <xdr:rowOff>126848</xdr:rowOff>
    </xdr:to>
    <xdr:sp macro="" textlink="">
      <xdr:nvSpPr>
        <xdr:cNvPr id="361" name="楕円 360"/>
        <xdr:cNvSpPr/>
      </xdr:nvSpPr>
      <xdr:spPr>
        <a:xfrm>
          <a:off x="9588500" y="1442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71932</xdr:rowOff>
    </xdr:from>
    <xdr:to>
      <xdr:col>55</xdr:col>
      <xdr:colOff>0</xdr:colOff>
      <xdr:row>84</xdr:row>
      <xdr:rowOff>76048</xdr:rowOff>
    </xdr:to>
    <xdr:cxnSp macro="">
      <xdr:nvCxnSpPr>
        <xdr:cNvPr id="362" name="直線コネクタ 361"/>
        <xdr:cNvCxnSpPr/>
      </xdr:nvCxnSpPr>
      <xdr:spPr>
        <a:xfrm flipV="1">
          <a:off x="9639300" y="14473732"/>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28448</xdr:rowOff>
    </xdr:from>
    <xdr:to>
      <xdr:col>46</xdr:col>
      <xdr:colOff>38100</xdr:colOff>
      <xdr:row>84</xdr:row>
      <xdr:rowOff>130048</xdr:rowOff>
    </xdr:to>
    <xdr:sp macro="" textlink="">
      <xdr:nvSpPr>
        <xdr:cNvPr id="363" name="楕円 362"/>
        <xdr:cNvSpPr/>
      </xdr:nvSpPr>
      <xdr:spPr>
        <a:xfrm>
          <a:off x="8699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76048</xdr:rowOff>
    </xdr:from>
    <xdr:to>
      <xdr:col>50</xdr:col>
      <xdr:colOff>114300</xdr:colOff>
      <xdr:row>84</xdr:row>
      <xdr:rowOff>79248</xdr:rowOff>
    </xdr:to>
    <xdr:cxnSp macro="">
      <xdr:nvCxnSpPr>
        <xdr:cNvPr id="364" name="直線コネクタ 363"/>
        <xdr:cNvCxnSpPr/>
      </xdr:nvCxnSpPr>
      <xdr:spPr>
        <a:xfrm flipV="1">
          <a:off x="8750300" y="1447784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32562</xdr:rowOff>
    </xdr:from>
    <xdr:to>
      <xdr:col>41</xdr:col>
      <xdr:colOff>101600</xdr:colOff>
      <xdr:row>84</xdr:row>
      <xdr:rowOff>134162</xdr:rowOff>
    </xdr:to>
    <xdr:sp macro="" textlink="">
      <xdr:nvSpPr>
        <xdr:cNvPr id="365" name="楕円 364"/>
        <xdr:cNvSpPr/>
      </xdr:nvSpPr>
      <xdr:spPr>
        <a:xfrm>
          <a:off x="7810500" y="1443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79248</xdr:rowOff>
    </xdr:from>
    <xdr:to>
      <xdr:col>45</xdr:col>
      <xdr:colOff>177800</xdr:colOff>
      <xdr:row>84</xdr:row>
      <xdr:rowOff>83362</xdr:rowOff>
    </xdr:to>
    <xdr:cxnSp macro="">
      <xdr:nvCxnSpPr>
        <xdr:cNvPr id="366" name="直線コネクタ 365"/>
        <xdr:cNvCxnSpPr/>
      </xdr:nvCxnSpPr>
      <xdr:spPr>
        <a:xfrm flipV="1">
          <a:off x="7861300" y="14481048"/>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39878</xdr:rowOff>
    </xdr:from>
    <xdr:to>
      <xdr:col>36</xdr:col>
      <xdr:colOff>165100</xdr:colOff>
      <xdr:row>84</xdr:row>
      <xdr:rowOff>141478</xdr:rowOff>
    </xdr:to>
    <xdr:sp macro="" textlink="">
      <xdr:nvSpPr>
        <xdr:cNvPr id="367" name="楕円 366"/>
        <xdr:cNvSpPr/>
      </xdr:nvSpPr>
      <xdr:spPr>
        <a:xfrm>
          <a:off x="6921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83362</xdr:rowOff>
    </xdr:from>
    <xdr:to>
      <xdr:col>41</xdr:col>
      <xdr:colOff>50800</xdr:colOff>
      <xdr:row>84</xdr:row>
      <xdr:rowOff>90678</xdr:rowOff>
    </xdr:to>
    <xdr:cxnSp macro="">
      <xdr:nvCxnSpPr>
        <xdr:cNvPr id="368" name="直線コネクタ 367"/>
        <xdr:cNvCxnSpPr/>
      </xdr:nvCxnSpPr>
      <xdr:spPr>
        <a:xfrm flipV="1">
          <a:off x="6972300" y="14485162"/>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69" name="n_1aveValue【公営住宅】&#10;一人当たり面積"/>
        <xdr:cNvSpPr txBox="1"/>
      </xdr:nvSpPr>
      <xdr:spPr>
        <a:xfrm>
          <a:off x="9391727" y="141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118685</xdr:rowOff>
    </xdr:from>
    <xdr:ext cx="469744" cy="259045"/>
    <xdr:sp macro="" textlink="">
      <xdr:nvSpPr>
        <xdr:cNvPr id="370" name="n_2aveValue【公営住宅】&#10;一人当たり面積"/>
        <xdr:cNvSpPr txBox="1"/>
      </xdr:nvSpPr>
      <xdr:spPr>
        <a:xfrm>
          <a:off x="8515427" y="1417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125747</xdr:rowOff>
    </xdr:from>
    <xdr:ext cx="469744" cy="259045"/>
    <xdr:sp macro="" textlink="">
      <xdr:nvSpPr>
        <xdr:cNvPr id="371" name="n_3aveValue【公営住宅】&#10;一人当たり面積"/>
        <xdr:cNvSpPr txBox="1"/>
      </xdr:nvSpPr>
      <xdr:spPr>
        <a:xfrm>
          <a:off x="7626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153891</xdr:rowOff>
    </xdr:from>
    <xdr:ext cx="469744" cy="259045"/>
    <xdr:sp macro="" textlink="">
      <xdr:nvSpPr>
        <xdr:cNvPr id="372" name="n_4aveValue【公営住宅】&#10;一人当たり面積"/>
        <xdr:cNvSpPr txBox="1"/>
      </xdr:nvSpPr>
      <xdr:spPr>
        <a:xfrm>
          <a:off x="67374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117975</xdr:rowOff>
    </xdr:from>
    <xdr:ext cx="469744" cy="259045"/>
    <xdr:sp macro="" textlink="">
      <xdr:nvSpPr>
        <xdr:cNvPr id="373" name="n_1mainValue【公営住宅】&#10;一人当たり面積"/>
        <xdr:cNvSpPr txBox="1"/>
      </xdr:nvSpPr>
      <xdr:spPr>
        <a:xfrm>
          <a:off x="9391727" y="145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121175</xdr:rowOff>
    </xdr:from>
    <xdr:ext cx="469744" cy="259045"/>
    <xdr:sp macro="" textlink="">
      <xdr:nvSpPr>
        <xdr:cNvPr id="374" name="n_2mainValue【公営住宅】&#10;一人当たり面積"/>
        <xdr:cNvSpPr txBox="1"/>
      </xdr:nvSpPr>
      <xdr:spPr>
        <a:xfrm>
          <a:off x="8515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150689</xdr:rowOff>
    </xdr:from>
    <xdr:ext cx="469744" cy="259045"/>
    <xdr:sp macro="" textlink="">
      <xdr:nvSpPr>
        <xdr:cNvPr id="375" name="n_3mainValue【公営住宅】&#10;一人当たり面積"/>
        <xdr:cNvSpPr txBox="1"/>
      </xdr:nvSpPr>
      <xdr:spPr>
        <a:xfrm>
          <a:off x="7626427" y="1420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132605</xdr:rowOff>
    </xdr:from>
    <xdr:ext cx="469744" cy="259045"/>
    <xdr:sp macro="" textlink="">
      <xdr:nvSpPr>
        <xdr:cNvPr id="376" name="n_4mainValue【公営住宅】&#10;一人当たり面積"/>
        <xdr:cNvSpPr txBox="1"/>
      </xdr:nvSpPr>
      <xdr:spPr>
        <a:xfrm>
          <a:off x="67374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420" name="【認定こども園・幼稚園・保育所】&#10;有形固定資産減価償却率平均値テキスト"/>
        <xdr:cNvSpPr txBox="1"/>
      </xdr:nvSpPr>
      <xdr:spPr>
        <a:xfrm>
          <a:off x="16357600" y="6364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125984</xdr:rowOff>
    </xdr:from>
    <xdr:to>
      <xdr:col>76</xdr:col>
      <xdr:colOff>165100</xdr:colOff>
      <xdr:row>38</xdr:row>
      <xdr:rowOff>56135</xdr:rowOff>
    </xdr:to>
    <xdr:sp macro="" textlink="">
      <xdr:nvSpPr>
        <xdr:cNvPr id="423" name="フローチャート: 判断 422"/>
        <xdr:cNvSpPr/>
      </xdr:nvSpPr>
      <xdr:spPr>
        <a:xfrm>
          <a:off x="14541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132842</xdr:rowOff>
    </xdr:from>
    <xdr:to>
      <xdr:col>72</xdr:col>
      <xdr:colOff>38100</xdr:colOff>
      <xdr:row>38</xdr:row>
      <xdr:rowOff>62992</xdr:rowOff>
    </xdr:to>
    <xdr:sp macro="" textlink="">
      <xdr:nvSpPr>
        <xdr:cNvPr id="424" name="フローチャート: 判断 423"/>
        <xdr:cNvSpPr/>
      </xdr:nvSpPr>
      <xdr:spPr>
        <a:xfrm>
          <a:off x="13652500" y="647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160274</xdr:rowOff>
    </xdr:from>
    <xdr:to>
      <xdr:col>85</xdr:col>
      <xdr:colOff>177800</xdr:colOff>
      <xdr:row>42</xdr:row>
      <xdr:rowOff>90424</xdr:rowOff>
    </xdr:to>
    <xdr:sp macro="" textlink="">
      <xdr:nvSpPr>
        <xdr:cNvPr id="431" name="楕円 430"/>
        <xdr:cNvSpPr/>
      </xdr:nvSpPr>
      <xdr:spPr>
        <a:xfrm>
          <a:off x="16268700" y="71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75201</xdr:rowOff>
    </xdr:from>
    <xdr:ext cx="405111" cy="259045"/>
    <xdr:sp macro="" textlink="">
      <xdr:nvSpPr>
        <xdr:cNvPr id="432" name="【認定こども園・幼稚園・保育所】&#10;有形固定資産減価償却率該当値テキスト"/>
        <xdr:cNvSpPr txBox="1"/>
      </xdr:nvSpPr>
      <xdr:spPr>
        <a:xfrm>
          <a:off x="16357600" y="710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139700</xdr:rowOff>
    </xdr:from>
    <xdr:to>
      <xdr:col>81</xdr:col>
      <xdr:colOff>101600</xdr:colOff>
      <xdr:row>42</xdr:row>
      <xdr:rowOff>69850</xdr:rowOff>
    </xdr:to>
    <xdr:sp macro="" textlink="">
      <xdr:nvSpPr>
        <xdr:cNvPr id="433" name="楕円 432"/>
        <xdr:cNvSpPr/>
      </xdr:nvSpPr>
      <xdr:spPr>
        <a:xfrm>
          <a:off x="15430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19050</xdr:rowOff>
    </xdr:from>
    <xdr:to>
      <xdr:col>85</xdr:col>
      <xdr:colOff>127000</xdr:colOff>
      <xdr:row>42</xdr:row>
      <xdr:rowOff>39624</xdr:rowOff>
    </xdr:to>
    <xdr:cxnSp macro="">
      <xdr:nvCxnSpPr>
        <xdr:cNvPr id="434" name="直線コネクタ 433"/>
        <xdr:cNvCxnSpPr/>
      </xdr:nvCxnSpPr>
      <xdr:spPr>
        <a:xfrm>
          <a:off x="15481300" y="721995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107696</xdr:rowOff>
    </xdr:from>
    <xdr:to>
      <xdr:col>76</xdr:col>
      <xdr:colOff>165100</xdr:colOff>
      <xdr:row>42</xdr:row>
      <xdr:rowOff>37846</xdr:rowOff>
    </xdr:to>
    <xdr:sp macro="" textlink="">
      <xdr:nvSpPr>
        <xdr:cNvPr id="435" name="楕円 434"/>
        <xdr:cNvSpPr/>
      </xdr:nvSpPr>
      <xdr:spPr>
        <a:xfrm>
          <a:off x="14541500" y="713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158496</xdr:rowOff>
    </xdr:from>
    <xdr:to>
      <xdr:col>81</xdr:col>
      <xdr:colOff>50800</xdr:colOff>
      <xdr:row>42</xdr:row>
      <xdr:rowOff>19050</xdr:rowOff>
    </xdr:to>
    <xdr:cxnSp macro="">
      <xdr:nvCxnSpPr>
        <xdr:cNvPr id="436" name="直線コネクタ 435"/>
        <xdr:cNvCxnSpPr/>
      </xdr:nvCxnSpPr>
      <xdr:spPr>
        <a:xfrm>
          <a:off x="14592300" y="718794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73406</xdr:rowOff>
    </xdr:from>
    <xdr:to>
      <xdr:col>72</xdr:col>
      <xdr:colOff>38100</xdr:colOff>
      <xdr:row>42</xdr:row>
      <xdr:rowOff>3556</xdr:rowOff>
    </xdr:to>
    <xdr:sp macro="" textlink="">
      <xdr:nvSpPr>
        <xdr:cNvPr id="437" name="楕円 436"/>
        <xdr:cNvSpPr/>
      </xdr:nvSpPr>
      <xdr:spPr>
        <a:xfrm>
          <a:off x="13652500" y="7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124206</xdr:rowOff>
    </xdr:from>
    <xdr:to>
      <xdr:col>76</xdr:col>
      <xdr:colOff>114300</xdr:colOff>
      <xdr:row>41</xdr:row>
      <xdr:rowOff>158496</xdr:rowOff>
    </xdr:to>
    <xdr:cxnSp macro="">
      <xdr:nvCxnSpPr>
        <xdr:cNvPr id="438" name="直線コネクタ 437"/>
        <xdr:cNvCxnSpPr/>
      </xdr:nvCxnSpPr>
      <xdr:spPr>
        <a:xfrm>
          <a:off x="13703300" y="71536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41402</xdr:rowOff>
    </xdr:from>
    <xdr:to>
      <xdr:col>67</xdr:col>
      <xdr:colOff>101600</xdr:colOff>
      <xdr:row>41</xdr:row>
      <xdr:rowOff>143002</xdr:rowOff>
    </xdr:to>
    <xdr:sp macro="" textlink="">
      <xdr:nvSpPr>
        <xdr:cNvPr id="439" name="楕円 438"/>
        <xdr:cNvSpPr/>
      </xdr:nvSpPr>
      <xdr:spPr>
        <a:xfrm>
          <a:off x="12763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92202</xdr:rowOff>
    </xdr:from>
    <xdr:to>
      <xdr:col>71</xdr:col>
      <xdr:colOff>177800</xdr:colOff>
      <xdr:row>41</xdr:row>
      <xdr:rowOff>124206</xdr:rowOff>
    </xdr:to>
    <xdr:cxnSp macro="">
      <xdr:nvCxnSpPr>
        <xdr:cNvPr id="440" name="直線コネクタ 439"/>
        <xdr:cNvCxnSpPr/>
      </xdr:nvCxnSpPr>
      <xdr:spPr>
        <a:xfrm>
          <a:off x="12814300" y="7121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441" name="n_1aveValue【認定こども園・幼稚園・保育所】&#10;有形固定資産減価償却率"/>
        <xdr:cNvSpPr txBox="1"/>
      </xdr:nvSpPr>
      <xdr:spPr>
        <a:xfrm>
          <a:off x="15266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72661</xdr:rowOff>
    </xdr:from>
    <xdr:ext cx="405111" cy="259045"/>
    <xdr:sp macro="" textlink="">
      <xdr:nvSpPr>
        <xdr:cNvPr id="442" name="n_2aveValue【認定こども園・幼稚園・保育所】&#10;有形固定資産減価償却率"/>
        <xdr:cNvSpPr txBox="1"/>
      </xdr:nvSpPr>
      <xdr:spPr>
        <a:xfrm>
          <a:off x="14389744" y="624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79519</xdr:rowOff>
    </xdr:from>
    <xdr:ext cx="405111" cy="259045"/>
    <xdr:sp macro="" textlink="">
      <xdr:nvSpPr>
        <xdr:cNvPr id="443" name="n_3aveValue【認定こども園・幼稚園・保育所】&#10;有形固定資産減価償却率"/>
        <xdr:cNvSpPr txBox="1"/>
      </xdr:nvSpPr>
      <xdr:spPr>
        <a:xfrm>
          <a:off x="13500744" y="625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444" name="n_4aveValue【認定こども園・幼稚園・保育所】&#10;有形固定資産減価償却率"/>
        <xdr:cNvSpPr txBox="1"/>
      </xdr:nvSpPr>
      <xdr:spPr>
        <a:xfrm>
          <a:off x="12611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60977</xdr:rowOff>
    </xdr:from>
    <xdr:ext cx="405111" cy="259045"/>
    <xdr:sp macro="" textlink="">
      <xdr:nvSpPr>
        <xdr:cNvPr id="445" name="n_1mainValue【認定こども園・幼稚園・保育所】&#10;有形固定資産減価償却率"/>
        <xdr:cNvSpPr txBox="1"/>
      </xdr:nvSpPr>
      <xdr:spPr>
        <a:xfrm>
          <a:off x="152660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28973</xdr:rowOff>
    </xdr:from>
    <xdr:ext cx="405111" cy="259045"/>
    <xdr:sp macro="" textlink="">
      <xdr:nvSpPr>
        <xdr:cNvPr id="446" name="n_2mainValue【認定こども園・幼稚園・保育所】&#10;有形固定資産減価償却率"/>
        <xdr:cNvSpPr txBox="1"/>
      </xdr:nvSpPr>
      <xdr:spPr>
        <a:xfrm>
          <a:off x="14389744" y="722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166133</xdr:rowOff>
    </xdr:from>
    <xdr:ext cx="405111" cy="259045"/>
    <xdr:sp macro="" textlink="">
      <xdr:nvSpPr>
        <xdr:cNvPr id="447" name="n_3mainValue【認定こども園・幼稚園・保育所】&#10;有形固定資産減価償却率"/>
        <xdr:cNvSpPr txBox="1"/>
      </xdr:nvSpPr>
      <xdr:spPr>
        <a:xfrm>
          <a:off x="13500744" y="719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134129</xdr:rowOff>
    </xdr:from>
    <xdr:ext cx="405111" cy="259045"/>
    <xdr:sp macro="" textlink="">
      <xdr:nvSpPr>
        <xdr:cNvPr id="448" name="n_4mainValue【認定こども園・幼稚園・保育所】&#10;有形固定資産減価償却率"/>
        <xdr:cNvSpPr txBox="1"/>
      </xdr:nvSpPr>
      <xdr:spPr>
        <a:xfrm>
          <a:off x="12611744" y="716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479" name="【認定こども園・幼稚園・保育所】&#10;一人当たり面積平均値テキスト"/>
        <xdr:cNvSpPr txBox="1"/>
      </xdr:nvSpPr>
      <xdr:spPr>
        <a:xfrm>
          <a:off x="22199600" y="6548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80917</xdr:rowOff>
    </xdr:from>
    <xdr:to>
      <xdr:col>107</xdr:col>
      <xdr:colOff>101600</xdr:colOff>
      <xdr:row>41</xdr:row>
      <xdr:rowOff>11067</xdr:rowOff>
    </xdr:to>
    <xdr:sp macro="" textlink="">
      <xdr:nvSpPr>
        <xdr:cNvPr id="482" name="フローチャート: 判断 481"/>
        <xdr:cNvSpPr/>
      </xdr:nvSpPr>
      <xdr:spPr>
        <a:xfrm>
          <a:off x="20383500" y="693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80917</xdr:rowOff>
    </xdr:from>
    <xdr:to>
      <xdr:col>102</xdr:col>
      <xdr:colOff>165100</xdr:colOff>
      <xdr:row>41</xdr:row>
      <xdr:rowOff>11067</xdr:rowOff>
    </xdr:to>
    <xdr:sp macro="" textlink="">
      <xdr:nvSpPr>
        <xdr:cNvPr id="483" name="フローチャート: 判断 482"/>
        <xdr:cNvSpPr/>
      </xdr:nvSpPr>
      <xdr:spPr>
        <a:xfrm>
          <a:off x="19494500" y="693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80917</xdr:rowOff>
    </xdr:from>
    <xdr:to>
      <xdr:col>98</xdr:col>
      <xdr:colOff>38100</xdr:colOff>
      <xdr:row>41</xdr:row>
      <xdr:rowOff>11067</xdr:rowOff>
    </xdr:to>
    <xdr:sp macro="" textlink="">
      <xdr:nvSpPr>
        <xdr:cNvPr id="484" name="フローチャート: 判断 483"/>
        <xdr:cNvSpPr/>
      </xdr:nvSpPr>
      <xdr:spPr>
        <a:xfrm>
          <a:off x="18605500" y="693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90" name="楕円 489"/>
        <xdr:cNvSpPr/>
      </xdr:nvSpPr>
      <xdr:spPr>
        <a:xfrm>
          <a:off x="221107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90368</xdr:rowOff>
    </xdr:from>
    <xdr:ext cx="469744" cy="259045"/>
    <xdr:sp macro="" textlink="">
      <xdr:nvSpPr>
        <xdr:cNvPr id="491" name="【認定こども園・幼稚園・保育所】&#10;一人当たり面積該当値テキスト"/>
        <xdr:cNvSpPr txBox="1"/>
      </xdr:nvSpPr>
      <xdr:spPr>
        <a:xfrm>
          <a:off x="22199600" y="677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111941</xdr:rowOff>
    </xdr:from>
    <xdr:to>
      <xdr:col>112</xdr:col>
      <xdr:colOff>38100</xdr:colOff>
      <xdr:row>40</xdr:row>
      <xdr:rowOff>42091</xdr:rowOff>
    </xdr:to>
    <xdr:sp macro="" textlink="">
      <xdr:nvSpPr>
        <xdr:cNvPr id="492" name="楕円 491"/>
        <xdr:cNvSpPr/>
      </xdr:nvSpPr>
      <xdr:spPr>
        <a:xfrm>
          <a:off x="21272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162741</xdr:rowOff>
    </xdr:from>
    <xdr:to>
      <xdr:col>116</xdr:col>
      <xdr:colOff>63500</xdr:colOff>
      <xdr:row>39</xdr:row>
      <xdr:rowOff>162741</xdr:rowOff>
    </xdr:to>
    <xdr:cxnSp macro="">
      <xdr:nvCxnSpPr>
        <xdr:cNvPr id="493" name="直線コネクタ 492"/>
        <xdr:cNvCxnSpPr/>
      </xdr:nvCxnSpPr>
      <xdr:spPr>
        <a:xfrm>
          <a:off x="21323300" y="68492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115207</xdr:rowOff>
    </xdr:from>
    <xdr:to>
      <xdr:col>107</xdr:col>
      <xdr:colOff>101600</xdr:colOff>
      <xdr:row>40</xdr:row>
      <xdr:rowOff>45357</xdr:rowOff>
    </xdr:to>
    <xdr:sp macro="" textlink="">
      <xdr:nvSpPr>
        <xdr:cNvPr id="494" name="楕円 493"/>
        <xdr:cNvSpPr/>
      </xdr:nvSpPr>
      <xdr:spPr>
        <a:xfrm>
          <a:off x="20383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162741</xdr:rowOff>
    </xdr:from>
    <xdr:to>
      <xdr:col>111</xdr:col>
      <xdr:colOff>177800</xdr:colOff>
      <xdr:row>39</xdr:row>
      <xdr:rowOff>166007</xdr:rowOff>
    </xdr:to>
    <xdr:cxnSp macro="">
      <xdr:nvCxnSpPr>
        <xdr:cNvPr id="495" name="直線コネクタ 494"/>
        <xdr:cNvCxnSpPr/>
      </xdr:nvCxnSpPr>
      <xdr:spPr>
        <a:xfrm flipV="1">
          <a:off x="20434300" y="68492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496" name="楕円 495"/>
        <xdr:cNvSpPr/>
      </xdr:nvSpPr>
      <xdr:spPr>
        <a:xfrm>
          <a:off x="19494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166007</xdr:rowOff>
    </xdr:from>
    <xdr:to>
      <xdr:col>107</xdr:col>
      <xdr:colOff>50800</xdr:colOff>
      <xdr:row>40</xdr:row>
      <xdr:rowOff>14151</xdr:rowOff>
    </xdr:to>
    <xdr:cxnSp macro="">
      <xdr:nvCxnSpPr>
        <xdr:cNvPr id="497" name="直線コネクタ 496"/>
        <xdr:cNvCxnSpPr/>
      </xdr:nvCxnSpPr>
      <xdr:spPr>
        <a:xfrm flipV="1">
          <a:off x="19545300" y="6852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138067</xdr:rowOff>
    </xdr:from>
    <xdr:to>
      <xdr:col>98</xdr:col>
      <xdr:colOff>38100</xdr:colOff>
      <xdr:row>40</xdr:row>
      <xdr:rowOff>68217</xdr:rowOff>
    </xdr:to>
    <xdr:sp macro="" textlink="">
      <xdr:nvSpPr>
        <xdr:cNvPr id="498" name="楕円 497"/>
        <xdr:cNvSpPr/>
      </xdr:nvSpPr>
      <xdr:spPr>
        <a:xfrm>
          <a:off x="18605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14151</xdr:rowOff>
    </xdr:from>
    <xdr:to>
      <xdr:col>102</xdr:col>
      <xdr:colOff>114300</xdr:colOff>
      <xdr:row>40</xdr:row>
      <xdr:rowOff>17417</xdr:rowOff>
    </xdr:to>
    <xdr:cxnSp macro="">
      <xdr:nvCxnSpPr>
        <xdr:cNvPr id="499" name="直線コネクタ 498"/>
        <xdr:cNvCxnSpPr/>
      </xdr:nvCxnSpPr>
      <xdr:spPr>
        <a:xfrm flipV="1">
          <a:off x="18656300" y="68721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00" name="n_1aveValue【認定こども園・幼稚園・保育所】&#10;一人当たり面積"/>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2194</xdr:rowOff>
    </xdr:from>
    <xdr:ext cx="469744" cy="259045"/>
    <xdr:sp macro="" textlink="">
      <xdr:nvSpPr>
        <xdr:cNvPr id="501" name="n_2aveValue【認定こども園・幼稚園・保育所】&#10;一人当たり面積"/>
        <xdr:cNvSpPr txBox="1"/>
      </xdr:nvSpPr>
      <xdr:spPr>
        <a:xfrm>
          <a:off x="20199427" y="703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2194</xdr:rowOff>
    </xdr:from>
    <xdr:ext cx="469744" cy="259045"/>
    <xdr:sp macro="" textlink="">
      <xdr:nvSpPr>
        <xdr:cNvPr id="502" name="n_3aveValue【認定こども園・幼稚園・保育所】&#10;一人当たり面積"/>
        <xdr:cNvSpPr txBox="1"/>
      </xdr:nvSpPr>
      <xdr:spPr>
        <a:xfrm>
          <a:off x="19310427" y="703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2194</xdr:rowOff>
    </xdr:from>
    <xdr:ext cx="469744" cy="259045"/>
    <xdr:sp macro="" textlink="">
      <xdr:nvSpPr>
        <xdr:cNvPr id="503" name="n_4aveValue【認定こども園・幼稚園・保育所】&#10;一人当たり面積"/>
        <xdr:cNvSpPr txBox="1"/>
      </xdr:nvSpPr>
      <xdr:spPr>
        <a:xfrm>
          <a:off x="18421427" y="703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33218</xdr:rowOff>
    </xdr:from>
    <xdr:ext cx="469744" cy="259045"/>
    <xdr:sp macro="" textlink="">
      <xdr:nvSpPr>
        <xdr:cNvPr id="504" name="n_1mainValue【認定こども園・幼稚園・保育所】&#10;一人当たり面積"/>
        <xdr:cNvSpPr txBox="1"/>
      </xdr:nvSpPr>
      <xdr:spPr>
        <a:xfrm>
          <a:off x="21075727" y="689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61884</xdr:rowOff>
    </xdr:from>
    <xdr:ext cx="469744" cy="259045"/>
    <xdr:sp macro="" textlink="">
      <xdr:nvSpPr>
        <xdr:cNvPr id="505" name="n_2mainValue【認定こども園・幼稚園・保育所】&#10;一人当たり面積"/>
        <xdr:cNvSpPr txBox="1"/>
      </xdr:nvSpPr>
      <xdr:spPr>
        <a:xfrm>
          <a:off x="201994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506" name="n_3main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84744</xdr:rowOff>
    </xdr:from>
    <xdr:ext cx="469744" cy="259045"/>
    <xdr:sp macro="" textlink="">
      <xdr:nvSpPr>
        <xdr:cNvPr id="507" name="n_4mainValue【認定こども園・幼稚園・保育所】&#10;一人当たり面積"/>
        <xdr:cNvSpPr txBox="1"/>
      </xdr:nvSpPr>
      <xdr:spPr>
        <a:xfrm>
          <a:off x="18421427" y="659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146793</xdr:rowOff>
    </xdr:from>
    <xdr:ext cx="405111" cy="259045"/>
    <xdr:sp macro="" textlink="">
      <xdr:nvSpPr>
        <xdr:cNvPr id="538" name="【学校施設】&#10;有形固定資産減価償却率平均値テキスト"/>
        <xdr:cNvSpPr txBox="1"/>
      </xdr:nvSpPr>
      <xdr:spPr>
        <a:xfrm>
          <a:off x="16357600" y="1026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541" name="フローチャート: 判断 540"/>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42" name="フローチャート: 判断 541"/>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56969</xdr:rowOff>
    </xdr:from>
    <xdr:to>
      <xdr:col>67</xdr:col>
      <xdr:colOff>101600</xdr:colOff>
      <xdr:row>60</xdr:row>
      <xdr:rowOff>158569</xdr:rowOff>
    </xdr:to>
    <xdr:sp macro="" textlink="">
      <xdr:nvSpPr>
        <xdr:cNvPr id="543" name="フローチャート: 判断 542"/>
        <xdr:cNvSpPr/>
      </xdr:nvSpPr>
      <xdr:spPr>
        <a:xfrm>
          <a:off x="12763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19413</xdr:rowOff>
    </xdr:from>
    <xdr:to>
      <xdr:col>85</xdr:col>
      <xdr:colOff>177800</xdr:colOff>
      <xdr:row>62</xdr:row>
      <xdr:rowOff>121013</xdr:rowOff>
    </xdr:to>
    <xdr:sp macro="" textlink="">
      <xdr:nvSpPr>
        <xdr:cNvPr id="549" name="楕円 548"/>
        <xdr:cNvSpPr/>
      </xdr:nvSpPr>
      <xdr:spPr>
        <a:xfrm>
          <a:off x="162687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169290</xdr:rowOff>
    </xdr:from>
    <xdr:ext cx="405111" cy="259045"/>
    <xdr:sp macro="" textlink="">
      <xdr:nvSpPr>
        <xdr:cNvPr id="550" name="【学校施設】&#10;有形固定資産減価償却率該当値テキスト"/>
        <xdr:cNvSpPr txBox="1"/>
      </xdr:nvSpPr>
      <xdr:spPr>
        <a:xfrm>
          <a:off x="16357600"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xdr:rowOff>
    </xdr:from>
    <xdr:to>
      <xdr:col>81</xdr:col>
      <xdr:colOff>101600</xdr:colOff>
      <xdr:row>62</xdr:row>
      <xdr:rowOff>107950</xdr:rowOff>
    </xdr:to>
    <xdr:sp macro="" textlink="">
      <xdr:nvSpPr>
        <xdr:cNvPr id="551" name="楕円 550"/>
        <xdr:cNvSpPr/>
      </xdr:nvSpPr>
      <xdr:spPr>
        <a:xfrm>
          <a:off x="1543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57150</xdr:rowOff>
    </xdr:from>
    <xdr:to>
      <xdr:col>85</xdr:col>
      <xdr:colOff>127000</xdr:colOff>
      <xdr:row>62</xdr:row>
      <xdr:rowOff>70213</xdr:rowOff>
    </xdr:to>
    <xdr:cxnSp macro="">
      <xdr:nvCxnSpPr>
        <xdr:cNvPr id="552" name="直線コネクタ 551"/>
        <xdr:cNvCxnSpPr/>
      </xdr:nvCxnSpPr>
      <xdr:spPr>
        <a:xfrm>
          <a:off x="15481300" y="1068705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168003</xdr:rowOff>
    </xdr:from>
    <xdr:to>
      <xdr:col>76</xdr:col>
      <xdr:colOff>165100</xdr:colOff>
      <xdr:row>62</xdr:row>
      <xdr:rowOff>98153</xdr:rowOff>
    </xdr:to>
    <xdr:sp macro="" textlink="">
      <xdr:nvSpPr>
        <xdr:cNvPr id="553" name="楕円 552"/>
        <xdr:cNvSpPr/>
      </xdr:nvSpPr>
      <xdr:spPr>
        <a:xfrm>
          <a:off x="14541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47353</xdr:rowOff>
    </xdr:from>
    <xdr:to>
      <xdr:col>81</xdr:col>
      <xdr:colOff>50800</xdr:colOff>
      <xdr:row>62</xdr:row>
      <xdr:rowOff>57150</xdr:rowOff>
    </xdr:to>
    <xdr:cxnSp macro="">
      <xdr:nvCxnSpPr>
        <xdr:cNvPr id="554" name="直線コネクタ 553"/>
        <xdr:cNvCxnSpPr/>
      </xdr:nvCxnSpPr>
      <xdr:spPr>
        <a:xfrm>
          <a:off x="14592300" y="1067725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55" name="楕円 554"/>
        <xdr:cNvSpPr/>
      </xdr:nvSpPr>
      <xdr:spPr>
        <a:xfrm>
          <a:off x="1365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47353</xdr:rowOff>
    </xdr:from>
    <xdr:to>
      <xdr:col>76</xdr:col>
      <xdr:colOff>114300</xdr:colOff>
      <xdr:row>62</xdr:row>
      <xdr:rowOff>68580</xdr:rowOff>
    </xdr:to>
    <xdr:cxnSp macro="">
      <xdr:nvCxnSpPr>
        <xdr:cNvPr id="556" name="直線コネクタ 555"/>
        <xdr:cNvCxnSpPr/>
      </xdr:nvCxnSpPr>
      <xdr:spPr>
        <a:xfrm flipV="1">
          <a:off x="13703300" y="106772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1451</xdr:rowOff>
    </xdr:from>
    <xdr:to>
      <xdr:col>67</xdr:col>
      <xdr:colOff>101600</xdr:colOff>
      <xdr:row>62</xdr:row>
      <xdr:rowOff>103051</xdr:rowOff>
    </xdr:to>
    <xdr:sp macro="" textlink="">
      <xdr:nvSpPr>
        <xdr:cNvPr id="557" name="楕円 556"/>
        <xdr:cNvSpPr/>
      </xdr:nvSpPr>
      <xdr:spPr>
        <a:xfrm>
          <a:off x="12763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52251</xdr:rowOff>
    </xdr:from>
    <xdr:to>
      <xdr:col>71</xdr:col>
      <xdr:colOff>177800</xdr:colOff>
      <xdr:row>62</xdr:row>
      <xdr:rowOff>68580</xdr:rowOff>
    </xdr:to>
    <xdr:cxnSp macro="">
      <xdr:nvCxnSpPr>
        <xdr:cNvPr id="558" name="直線コネクタ 557"/>
        <xdr:cNvCxnSpPr/>
      </xdr:nvCxnSpPr>
      <xdr:spPr>
        <a:xfrm>
          <a:off x="12814300" y="106821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559" name="n_1aveValue【学校施設】&#10;有形固定資産減価償却率"/>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560" name="n_2aveValue【学校施設】&#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561" name="n_3aveValue【学校施設】&#10;有形固定資産減価償却率"/>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3646</xdr:rowOff>
    </xdr:from>
    <xdr:ext cx="405111" cy="259045"/>
    <xdr:sp macro="" textlink="">
      <xdr:nvSpPr>
        <xdr:cNvPr id="562" name="n_4aveValue【学校施設】&#10;有形固定資産減価償却率"/>
        <xdr:cNvSpPr txBox="1"/>
      </xdr:nvSpPr>
      <xdr:spPr>
        <a:xfrm>
          <a:off x="12611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99077</xdr:rowOff>
    </xdr:from>
    <xdr:ext cx="405111" cy="259045"/>
    <xdr:sp macro="" textlink="">
      <xdr:nvSpPr>
        <xdr:cNvPr id="563" name="n_1mainValue【学校施設】&#10;有形固定資産減価償却率"/>
        <xdr:cNvSpPr txBox="1"/>
      </xdr:nvSpPr>
      <xdr:spPr>
        <a:xfrm>
          <a:off x="15266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89280</xdr:rowOff>
    </xdr:from>
    <xdr:ext cx="405111" cy="259045"/>
    <xdr:sp macro="" textlink="">
      <xdr:nvSpPr>
        <xdr:cNvPr id="564" name="n_2mainValue【学校施設】&#10;有形固定資産減価償却率"/>
        <xdr:cNvSpPr txBox="1"/>
      </xdr:nvSpPr>
      <xdr:spPr>
        <a:xfrm>
          <a:off x="143897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565" name="n_3mainValue【学校施設】&#10;有形固定資産減価償却率"/>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94178</xdr:rowOff>
    </xdr:from>
    <xdr:ext cx="405111" cy="259045"/>
    <xdr:sp macro="" textlink="">
      <xdr:nvSpPr>
        <xdr:cNvPr id="566" name="n_4mainValue【学校施設】&#10;有形固定資産減価償却率"/>
        <xdr:cNvSpPr txBox="1"/>
      </xdr:nvSpPr>
      <xdr:spPr>
        <a:xfrm>
          <a:off x="12611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33341</xdr:rowOff>
    </xdr:from>
    <xdr:ext cx="469744" cy="259045"/>
    <xdr:sp macro="" textlink="">
      <xdr:nvSpPr>
        <xdr:cNvPr id="594" name="【学校施設】&#10;一人当たり面積平均値テキスト"/>
        <xdr:cNvSpPr txBox="1"/>
      </xdr:nvSpPr>
      <xdr:spPr>
        <a:xfrm>
          <a:off x="22199600" y="1032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6" name="フローチャート: 判断 595"/>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18694</xdr:rowOff>
    </xdr:from>
    <xdr:to>
      <xdr:col>107</xdr:col>
      <xdr:colOff>101600</xdr:colOff>
      <xdr:row>62</xdr:row>
      <xdr:rowOff>120294</xdr:rowOff>
    </xdr:to>
    <xdr:sp macro="" textlink="">
      <xdr:nvSpPr>
        <xdr:cNvPr id="597" name="フローチャート: 判断 596"/>
        <xdr:cNvSpPr/>
      </xdr:nvSpPr>
      <xdr:spPr>
        <a:xfrm>
          <a:off x="20383500" y="1064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170485</xdr:rowOff>
    </xdr:from>
    <xdr:to>
      <xdr:col>102</xdr:col>
      <xdr:colOff>165100</xdr:colOff>
      <xdr:row>62</xdr:row>
      <xdr:rowOff>100635</xdr:rowOff>
    </xdr:to>
    <xdr:sp macro="" textlink="">
      <xdr:nvSpPr>
        <xdr:cNvPr id="598" name="フローチャート: 判断 597"/>
        <xdr:cNvSpPr/>
      </xdr:nvSpPr>
      <xdr:spPr>
        <a:xfrm>
          <a:off x="19494500" y="1062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2236</xdr:rowOff>
    </xdr:from>
    <xdr:to>
      <xdr:col>98</xdr:col>
      <xdr:colOff>38100</xdr:colOff>
      <xdr:row>62</xdr:row>
      <xdr:rowOff>103836</xdr:rowOff>
    </xdr:to>
    <xdr:sp macro="" textlink="">
      <xdr:nvSpPr>
        <xdr:cNvPr id="599" name="フローチャート: 判断 598"/>
        <xdr:cNvSpPr/>
      </xdr:nvSpPr>
      <xdr:spPr>
        <a:xfrm>
          <a:off x="18605500" y="1063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50241</xdr:rowOff>
    </xdr:from>
    <xdr:to>
      <xdr:col>116</xdr:col>
      <xdr:colOff>114300</xdr:colOff>
      <xdr:row>61</xdr:row>
      <xdr:rowOff>151841</xdr:rowOff>
    </xdr:to>
    <xdr:sp macro="" textlink="">
      <xdr:nvSpPr>
        <xdr:cNvPr id="605" name="楕円 604"/>
        <xdr:cNvSpPr/>
      </xdr:nvSpPr>
      <xdr:spPr>
        <a:xfrm>
          <a:off x="22110700" y="1050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28668</xdr:rowOff>
    </xdr:from>
    <xdr:ext cx="469744" cy="259045"/>
    <xdr:sp macro="" textlink="">
      <xdr:nvSpPr>
        <xdr:cNvPr id="606" name="【学校施設】&#10;一人当たり面積該当値テキスト"/>
        <xdr:cNvSpPr txBox="1"/>
      </xdr:nvSpPr>
      <xdr:spPr>
        <a:xfrm>
          <a:off x="22199600" y="1048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57556</xdr:rowOff>
    </xdr:from>
    <xdr:to>
      <xdr:col>112</xdr:col>
      <xdr:colOff>38100</xdr:colOff>
      <xdr:row>61</xdr:row>
      <xdr:rowOff>159156</xdr:rowOff>
    </xdr:to>
    <xdr:sp macro="" textlink="">
      <xdr:nvSpPr>
        <xdr:cNvPr id="607" name="楕円 606"/>
        <xdr:cNvSpPr/>
      </xdr:nvSpPr>
      <xdr:spPr>
        <a:xfrm>
          <a:off x="21272500" y="105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101041</xdr:rowOff>
    </xdr:from>
    <xdr:to>
      <xdr:col>116</xdr:col>
      <xdr:colOff>63500</xdr:colOff>
      <xdr:row>61</xdr:row>
      <xdr:rowOff>108356</xdr:rowOff>
    </xdr:to>
    <xdr:cxnSp macro="">
      <xdr:nvCxnSpPr>
        <xdr:cNvPr id="608" name="直線コネクタ 607"/>
        <xdr:cNvCxnSpPr/>
      </xdr:nvCxnSpPr>
      <xdr:spPr>
        <a:xfrm flipV="1">
          <a:off x="21323300" y="10559491"/>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66243</xdr:rowOff>
    </xdr:from>
    <xdr:to>
      <xdr:col>107</xdr:col>
      <xdr:colOff>101600</xdr:colOff>
      <xdr:row>61</xdr:row>
      <xdr:rowOff>167843</xdr:rowOff>
    </xdr:to>
    <xdr:sp macro="" textlink="">
      <xdr:nvSpPr>
        <xdr:cNvPr id="609" name="楕円 608"/>
        <xdr:cNvSpPr/>
      </xdr:nvSpPr>
      <xdr:spPr>
        <a:xfrm>
          <a:off x="20383500" y="1052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108356</xdr:rowOff>
    </xdr:from>
    <xdr:to>
      <xdr:col>111</xdr:col>
      <xdr:colOff>177800</xdr:colOff>
      <xdr:row>61</xdr:row>
      <xdr:rowOff>117043</xdr:rowOff>
    </xdr:to>
    <xdr:cxnSp macro="">
      <xdr:nvCxnSpPr>
        <xdr:cNvPr id="610" name="直線コネクタ 609"/>
        <xdr:cNvCxnSpPr/>
      </xdr:nvCxnSpPr>
      <xdr:spPr>
        <a:xfrm flipV="1">
          <a:off x="20434300" y="1056680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69901</xdr:rowOff>
    </xdr:from>
    <xdr:to>
      <xdr:col>102</xdr:col>
      <xdr:colOff>165100</xdr:colOff>
      <xdr:row>62</xdr:row>
      <xdr:rowOff>51</xdr:rowOff>
    </xdr:to>
    <xdr:sp macro="" textlink="">
      <xdr:nvSpPr>
        <xdr:cNvPr id="611" name="楕円 610"/>
        <xdr:cNvSpPr/>
      </xdr:nvSpPr>
      <xdr:spPr>
        <a:xfrm>
          <a:off x="19494500" y="105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117043</xdr:rowOff>
    </xdr:from>
    <xdr:to>
      <xdr:col>107</xdr:col>
      <xdr:colOff>50800</xdr:colOff>
      <xdr:row>61</xdr:row>
      <xdr:rowOff>120701</xdr:rowOff>
    </xdr:to>
    <xdr:cxnSp macro="">
      <xdr:nvCxnSpPr>
        <xdr:cNvPr id="612" name="直線コネクタ 611"/>
        <xdr:cNvCxnSpPr/>
      </xdr:nvCxnSpPr>
      <xdr:spPr>
        <a:xfrm flipV="1">
          <a:off x="19545300" y="1057549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79502</xdr:rowOff>
    </xdr:from>
    <xdr:to>
      <xdr:col>98</xdr:col>
      <xdr:colOff>38100</xdr:colOff>
      <xdr:row>62</xdr:row>
      <xdr:rowOff>9652</xdr:rowOff>
    </xdr:to>
    <xdr:sp macro="" textlink="">
      <xdr:nvSpPr>
        <xdr:cNvPr id="613" name="楕円 612"/>
        <xdr:cNvSpPr/>
      </xdr:nvSpPr>
      <xdr:spPr>
        <a:xfrm>
          <a:off x="18605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120701</xdr:rowOff>
    </xdr:from>
    <xdr:to>
      <xdr:col>102</xdr:col>
      <xdr:colOff>114300</xdr:colOff>
      <xdr:row>61</xdr:row>
      <xdr:rowOff>130302</xdr:rowOff>
    </xdr:to>
    <xdr:cxnSp macro="">
      <xdr:nvCxnSpPr>
        <xdr:cNvPr id="614" name="直線コネクタ 613"/>
        <xdr:cNvCxnSpPr/>
      </xdr:nvCxnSpPr>
      <xdr:spPr>
        <a:xfrm flipV="1">
          <a:off x="18656300" y="10579151"/>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615" name="n_1aveValue【学校施設】&#10;一人当たり面積"/>
        <xdr:cNvSpPr txBox="1"/>
      </xdr:nvSpPr>
      <xdr:spPr>
        <a:xfrm>
          <a:off x="210757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111421</xdr:rowOff>
    </xdr:from>
    <xdr:ext cx="469744" cy="259045"/>
    <xdr:sp macro="" textlink="">
      <xdr:nvSpPr>
        <xdr:cNvPr id="616" name="n_2aveValue【学校施設】&#10;一人当たり面積"/>
        <xdr:cNvSpPr txBox="1"/>
      </xdr:nvSpPr>
      <xdr:spPr>
        <a:xfrm>
          <a:off x="20199427" y="1074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91762</xdr:rowOff>
    </xdr:from>
    <xdr:ext cx="469744" cy="259045"/>
    <xdr:sp macro="" textlink="">
      <xdr:nvSpPr>
        <xdr:cNvPr id="617" name="n_3aveValue【学校施設】&#10;一人当たり面積"/>
        <xdr:cNvSpPr txBox="1"/>
      </xdr:nvSpPr>
      <xdr:spPr>
        <a:xfrm>
          <a:off x="19310427" y="1072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94963</xdr:rowOff>
    </xdr:from>
    <xdr:ext cx="469744" cy="259045"/>
    <xdr:sp macro="" textlink="">
      <xdr:nvSpPr>
        <xdr:cNvPr id="618" name="n_4aveValue【学校施設】&#10;一人当たり面積"/>
        <xdr:cNvSpPr txBox="1"/>
      </xdr:nvSpPr>
      <xdr:spPr>
        <a:xfrm>
          <a:off x="18421427" y="1072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4233</xdr:rowOff>
    </xdr:from>
    <xdr:ext cx="469744" cy="259045"/>
    <xdr:sp macro="" textlink="">
      <xdr:nvSpPr>
        <xdr:cNvPr id="619" name="n_1mainValue【学校施設】&#10;一人当たり面積"/>
        <xdr:cNvSpPr txBox="1"/>
      </xdr:nvSpPr>
      <xdr:spPr>
        <a:xfrm>
          <a:off x="21075727" y="1029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12920</xdr:rowOff>
    </xdr:from>
    <xdr:ext cx="469744" cy="259045"/>
    <xdr:sp macro="" textlink="">
      <xdr:nvSpPr>
        <xdr:cNvPr id="620" name="n_2mainValue【学校施設】&#10;一人当たり面積"/>
        <xdr:cNvSpPr txBox="1"/>
      </xdr:nvSpPr>
      <xdr:spPr>
        <a:xfrm>
          <a:off x="20199427" y="102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16578</xdr:rowOff>
    </xdr:from>
    <xdr:ext cx="469744" cy="259045"/>
    <xdr:sp macro="" textlink="">
      <xdr:nvSpPr>
        <xdr:cNvPr id="621" name="n_3mainValue【学校施設】&#10;一人当たり面積"/>
        <xdr:cNvSpPr txBox="1"/>
      </xdr:nvSpPr>
      <xdr:spPr>
        <a:xfrm>
          <a:off x="19310427" y="1030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26179</xdr:rowOff>
    </xdr:from>
    <xdr:ext cx="469744" cy="259045"/>
    <xdr:sp macro="" textlink="">
      <xdr:nvSpPr>
        <xdr:cNvPr id="622" name="n_4mainValue【学校施設】&#10;一人当たり面積"/>
        <xdr:cNvSpPr txBox="1"/>
      </xdr:nvSpPr>
      <xdr:spPr>
        <a:xfrm>
          <a:off x="18421427" y="1031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148607</xdr:rowOff>
    </xdr:from>
    <xdr:ext cx="405111" cy="259045"/>
    <xdr:sp macro="" textlink="">
      <xdr:nvSpPr>
        <xdr:cNvPr id="651" name="【児童館】&#10;有形固定資産減価償却率平均値テキスト"/>
        <xdr:cNvSpPr txBox="1"/>
      </xdr:nvSpPr>
      <xdr:spPr>
        <a:xfrm>
          <a:off x="16357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2" name="フローチャート: 判断 651"/>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53" name="フローチャート: 判断 652"/>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161289</xdr:rowOff>
    </xdr:from>
    <xdr:to>
      <xdr:col>76</xdr:col>
      <xdr:colOff>165100</xdr:colOff>
      <xdr:row>81</xdr:row>
      <xdr:rowOff>91439</xdr:rowOff>
    </xdr:to>
    <xdr:sp macro="" textlink="">
      <xdr:nvSpPr>
        <xdr:cNvPr id="654" name="フローチャート: 判断 653"/>
        <xdr:cNvSpPr/>
      </xdr:nvSpPr>
      <xdr:spPr>
        <a:xfrm>
          <a:off x="14541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144780</xdr:rowOff>
    </xdr:from>
    <xdr:to>
      <xdr:col>72</xdr:col>
      <xdr:colOff>38100</xdr:colOff>
      <xdr:row>81</xdr:row>
      <xdr:rowOff>74930</xdr:rowOff>
    </xdr:to>
    <xdr:sp macro="" textlink="">
      <xdr:nvSpPr>
        <xdr:cNvPr id="655" name="フローチャート: 判断 654"/>
        <xdr:cNvSpPr/>
      </xdr:nvSpPr>
      <xdr:spPr>
        <a:xfrm>
          <a:off x="13652500" y="13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148589</xdr:rowOff>
    </xdr:from>
    <xdr:to>
      <xdr:col>67</xdr:col>
      <xdr:colOff>101600</xdr:colOff>
      <xdr:row>81</xdr:row>
      <xdr:rowOff>78739</xdr:rowOff>
    </xdr:to>
    <xdr:sp macro="" textlink="">
      <xdr:nvSpPr>
        <xdr:cNvPr id="656" name="フローチャート: 判断 655"/>
        <xdr:cNvSpPr/>
      </xdr:nvSpPr>
      <xdr:spPr>
        <a:xfrm>
          <a:off x="12763500" y="1386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31750</xdr:rowOff>
    </xdr:from>
    <xdr:to>
      <xdr:col>85</xdr:col>
      <xdr:colOff>177800</xdr:colOff>
      <xdr:row>83</xdr:row>
      <xdr:rowOff>133350</xdr:rowOff>
    </xdr:to>
    <xdr:sp macro="" textlink="">
      <xdr:nvSpPr>
        <xdr:cNvPr id="662" name="楕円 661"/>
        <xdr:cNvSpPr/>
      </xdr:nvSpPr>
      <xdr:spPr>
        <a:xfrm>
          <a:off x="162687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10177</xdr:rowOff>
    </xdr:from>
    <xdr:ext cx="405111" cy="259045"/>
    <xdr:sp macro="" textlink="">
      <xdr:nvSpPr>
        <xdr:cNvPr id="663" name="【児童館】&#10;有形固定資産減価償却率該当値テキスト"/>
        <xdr:cNvSpPr txBox="1"/>
      </xdr:nvSpPr>
      <xdr:spPr>
        <a:xfrm>
          <a:off x="16357600" y="1424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0</xdr:rowOff>
    </xdr:from>
    <xdr:to>
      <xdr:col>81</xdr:col>
      <xdr:colOff>101600</xdr:colOff>
      <xdr:row>83</xdr:row>
      <xdr:rowOff>101600</xdr:rowOff>
    </xdr:to>
    <xdr:sp macro="" textlink="">
      <xdr:nvSpPr>
        <xdr:cNvPr id="664" name="楕円 663"/>
        <xdr:cNvSpPr/>
      </xdr:nvSpPr>
      <xdr:spPr>
        <a:xfrm>
          <a:off x="1543050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50800</xdr:rowOff>
    </xdr:from>
    <xdr:to>
      <xdr:col>85</xdr:col>
      <xdr:colOff>127000</xdr:colOff>
      <xdr:row>83</xdr:row>
      <xdr:rowOff>82550</xdr:rowOff>
    </xdr:to>
    <xdr:cxnSp macro="">
      <xdr:nvCxnSpPr>
        <xdr:cNvPr id="665" name="直線コネクタ 664"/>
        <xdr:cNvCxnSpPr/>
      </xdr:nvCxnSpPr>
      <xdr:spPr>
        <a:xfrm>
          <a:off x="15481300" y="1428115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137161</xdr:rowOff>
    </xdr:from>
    <xdr:to>
      <xdr:col>76</xdr:col>
      <xdr:colOff>165100</xdr:colOff>
      <xdr:row>83</xdr:row>
      <xdr:rowOff>67311</xdr:rowOff>
    </xdr:to>
    <xdr:sp macro="" textlink="">
      <xdr:nvSpPr>
        <xdr:cNvPr id="666" name="楕円 665"/>
        <xdr:cNvSpPr/>
      </xdr:nvSpPr>
      <xdr:spPr>
        <a:xfrm>
          <a:off x="14541500" y="141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16511</xdr:rowOff>
    </xdr:from>
    <xdr:to>
      <xdr:col>81</xdr:col>
      <xdr:colOff>50800</xdr:colOff>
      <xdr:row>83</xdr:row>
      <xdr:rowOff>50800</xdr:rowOff>
    </xdr:to>
    <xdr:cxnSp macro="">
      <xdr:nvCxnSpPr>
        <xdr:cNvPr id="667" name="直線コネクタ 666"/>
        <xdr:cNvCxnSpPr/>
      </xdr:nvCxnSpPr>
      <xdr:spPr>
        <a:xfrm>
          <a:off x="14592300" y="142468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92711</xdr:rowOff>
    </xdr:from>
    <xdr:to>
      <xdr:col>72</xdr:col>
      <xdr:colOff>38100</xdr:colOff>
      <xdr:row>83</xdr:row>
      <xdr:rowOff>22861</xdr:rowOff>
    </xdr:to>
    <xdr:sp macro="" textlink="">
      <xdr:nvSpPr>
        <xdr:cNvPr id="668" name="楕円 667"/>
        <xdr:cNvSpPr/>
      </xdr:nvSpPr>
      <xdr:spPr>
        <a:xfrm>
          <a:off x="13652500" y="141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143511</xdr:rowOff>
    </xdr:from>
    <xdr:to>
      <xdr:col>76</xdr:col>
      <xdr:colOff>114300</xdr:colOff>
      <xdr:row>83</xdr:row>
      <xdr:rowOff>16511</xdr:rowOff>
    </xdr:to>
    <xdr:cxnSp macro="">
      <xdr:nvCxnSpPr>
        <xdr:cNvPr id="669" name="直線コネクタ 668"/>
        <xdr:cNvCxnSpPr/>
      </xdr:nvCxnSpPr>
      <xdr:spPr>
        <a:xfrm>
          <a:off x="13703300" y="14202411"/>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46989</xdr:rowOff>
    </xdr:from>
    <xdr:to>
      <xdr:col>67</xdr:col>
      <xdr:colOff>101600</xdr:colOff>
      <xdr:row>82</xdr:row>
      <xdr:rowOff>148589</xdr:rowOff>
    </xdr:to>
    <xdr:sp macro="" textlink="">
      <xdr:nvSpPr>
        <xdr:cNvPr id="670" name="楕円 669"/>
        <xdr:cNvSpPr/>
      </xdr:nvSpPr>
      <xdr:spPr>
        <a:xfrm>
          <a:off x="12763500" y="1410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97789</xdr:rowOff>
    </xdr:from>
    <xdr:to>
      <xdr:col>71</xdr:col>
      <xdr:colOff>177800</xdr:colOff>
      <xdr:row>82</xdr:row>
      <xdr:rowOff>143511</xdr:rowOff>
    </xdr:to>
    <xdr:cxnSp macro="">
      <xdr:nvCxnSpPr>
        <xdr:cNvPr id="671" name="直線コネクタ 670"/>
        <xdr:cNvCxnSpPr/>
      </xdr:nvCxnSpPr>
      <xdr:spPr>
        <a:xfrm>
          <a:off x="12814300" y="141566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672" name="n_1aveValue【児童館】&#10;有形固定資産減価償却率"/>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107966</xdr:rowOff>
    </xdr:from>
    <xdr:ext cx="405111" cy="259045"/>
    <xdr:sp macro="" textlink="">
      <xdr:nvSpPr>
        <xdr:cNvPr id="673" name="n_2aveValue【児童館】&#10;有形固定資産減価償却率"/>
        <xdr:cNvSpPr txBox="1"/>
      </xdr:nvSpPr>
      <xdr:spPr>
        <a:xfrm>
          <a:off x="14389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91457</xdr:rowOff>
    </xdr:from>
    <xdr:ext cx="405111" cy="259045"/>
    <xdr:sp macro="" textlink="">
      <xdr:nvSpPr>
        <xdr:cNvPr id="674" name="n_3aveValue【児童館】&#10;有形固定資産減価償却率"/>
        <xdr:cNvSpPr txBox="1"/>
      </xdr:nvSpPr>
      <xdr:spPr>
        <a:xfrm>
          <a:off x="13500744" y="1363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95266</xdr:rowOff>
    </xdr:from>
    <xdr:ext cx="405111" cy="259045"/>
    <xdr:sp macro="" textlink="">
      <xdr:nvSpPr>
        <xdr:cNvPr id="675" name="n_4aveValue【児童館】&#10;有形固定資産減価償却率"/>
        <xdr:cNvSpPr txBox="1"/>
      </xdr:nvSpPr>
      <xdr:spPr>
        <a:xfrm>
          <a:off x="12611744" y="1363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92727</xdr:rowOff>
    </xdr:from>
    <xdr:ext cx="405111" cy="259045"/>
    <xdr:sp macro="" textlink="">
      <xdr:nvSpPr>
        <xdr:cNvPr id="676" name="n_1mainValue【児童館】&#10;有形固定資産減価償却率"/>
        <xdr:cNvSpPr txBox="1"/>
      </xdr:nvSpPr>
      <xdr:spPr>
        <a:xfrm>
          <a:off x="15266044" y="1432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58438</xdr:rowOff>
    </xdr:from>
    <xdr:ext cx="405111" cy="259045"/>
    <xdr:sp macro="" textlink="">
      <xdr:nvSpPr>
        <xdr:cNvPr id="677" name="n_2mainValue【児童館】&#10;有形固定資産減価償却率"/>
        <xdr:cNvSpPr txBox="1"/>
      </xdr:nvSpPr>
      <xdr:spPr>
        <a:xfrm>
          <a:off x="14389744" y="1428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13988</xdr:rowOff>
    </xdr:from>
    <xdr:ext cx="405111" cy="259045"/>
    <xdr:sp macro="" textlink="">
      <xdr:nvSpPr>
        <xdr:cNvPr id="678" name="n_3mainValue【児童館】&#10;有形固定資産減価償却率"/>
        <xdr:cNvSpPr txBox="1"/>
      </xdr:nvSpPr>
      <xdr:spPr>
        <a:xfrm>
          <a:off x="13500744" y="1424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139716</xdr:rowOff>
    </xdr:from>
    <xdr:ext cx="405111" cy="259045"/>
    <xdr:sp macro="" textlink="">
      <xdr:nvSpPr>
        <xdr:cNvPr id="679" name="n_4mainValue【児童館】&#10;有形固定資産減価償却率"/>
        <xdr:cNvSpPr txBox="1"/>
      </xdr:nvSpPr>
      <xdr:spPr>
        <a:xfrm>
          <a:off x="12611744" y="14198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03" name="直線コネクタ 702"/>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4"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5" name="直線コネクタ 704"/>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6"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8"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0" name="フローチャート: 判断 709"/>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1" name="フローチャート: 判断 710"/>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712" name="フローチャート: 判断 711"/>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13" name="フローチャート: 判断 712"/>
        <xdr:cNvSpPr/>
      </xdr:nvSpPr>
      <xdr:spPr>
        <a:xfrm>
          <a:off x="18605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9" name="楕円 718"/>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720"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82550</xdr:rowOff>
    </xdr:from>
    <xdr:to>
      <xdr:col>112</xdr:col>
      <xdr:colOff>38100</xdr:colOff>
      <xdr:row>83</xdr:row>
      <xdr:rowOff>12700</xdr:rowOff>
    </xdr:to>
    <xdr:sp macro="" textlink="">
      <xdr:nvSpPr>
        <xdr:cNvPr id="721" name="楕円 720"/>
        <xdr:cNvSpPr/>
      </xdr:nvSpPr>
      <xdr:spPr>
        <a:xfrm>
          <a:off x="21272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133350</xdr:rowOff>
    </xdr:to>
    <xdr:cxnSp macro="">
      <xdr:nvCxnSpPr>
        <xdr:cNvPr id="722" name="直線コネクタ 721"/>
        <xdr:cNvCxnSpPr/>
      </xdr:nvCxnSpPr>
      <xdr:spPr>
        <a:xfrm flipV="1">
          <a:off x="21323300" y="14173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82550</xdr:rowOff>
    </xdr:from>
    <xdr:to>
      <xdr:col>107</xdr:col>
      <xdr:colOff>101600</xdr:colOff>
      <xdr:row>83</xdr:row>
      <xdr:rowOff>12700</xdr:rowOff>
    </xdr:to>
    <xdr:sp macro="" textlink="">
      <xdr:nvSpPr>
        <xdr:cNvPr id="723" name="楕円 722"/>
        <xdr:cNvSpPr/>
      </xdr:nvSpPr>
      <xdr:spPr>
        <a:xfrm>
          <a:off x="20383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133350</xdr:rowOff>
    </xdr:from>
    <xdr:to>
      <xdr:col>111</xdr:col>
      <xdr:colOff>177800</xdr:colOff>
      <xdr:row>82</xdr:row>
      <xdr:rowOff>133350</xdr:rowOff>
    </xdr:to>
    <xdr:cxnSp macro="">
      <xdr:nvCxnSpPr>
        <xdr:cNvPr id="724" name="直線コネクタ 723"/>
        <xdr:cNvCxnSpPr/>
      </xdr:nvCxnSpPr>
      <xdr:spPr>
        <a:xfrm>
          <a:off x="20434300" y="1419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25" name="楕円 724"/>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133350</xdr:rowOff>
    </xdr:from>
    <xdr:to>
      <xdr:col>107</xdr:col>
      <xdr:colOff>50800</xdr:colOff>
      <xdr:row>82</xdr:row>
      <xdr:rowOff>152400</xdr:rowOff>
    </xdr:to>
    <xdr:cxnSp macro="">
      <xdr:nvCxnSpPr>
        <xdr:cNvPr id="726" name="直線コネクタ 725"/>
        <xdr:cNvCxnSpPr/>
      </xdr:nvCxnSpPr>
      <xdr:spPr>
        <a:xfrm flipV="1">
          <a:off x="19545300" y="14192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27" name="楕円 726"/>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152400</xdr:rowOff>
    </xdr:to>
    <xdr:cxnSp macro="">
      <xdr:nvCxnSpPr>
        <xdr:cNvPr id="728" name="直線コネクタ 727"/>
        <xdr:cNvCxnSpPr/>
      </xdr:nvCxnSpPr>
      <xdr:spPr>
        <a:xfrm>
          <a:off x="18656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29" name="n_1aveValue【児童館】&#10;一人当たり面積"/>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0" name="n_2ave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137177</xdr:rowOff>
    </xdr:from>
    <xdr:ext cx="469744" cy="259045"/>
    <xdr:sp macro="" textlink="">
      <xdr:nvSpPr>
        <xdr:cNvPr id="731" name="n_3aveValue【児童館】&#10;一人当たり面積"/>
        <xdr:cNvSpPr txBox="1"/>
      </xdr:nvSpPr>
      <xdr:spPr>
        <a:xfrm>
          <a:off x="19310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732" name="n_4aveValue【児童館】&#10;一人当たり面積"/>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29227</xdr:rowOff>
    </xdr:from>
    <xdr:ext cx="469744" cy="259045"/>
    <xdr:sp macro="" textlink="">
      <xdr:nvSpPr>
        <xdr:cNvPr id="733" name="n_1mainValue【児童館】&#10;一人当たり面積"/>
        <xdr:cNvSpPr txBox="1"/>
      </xdr:nvSpPr>
      <xdr:spPr>
        <a:xfrm>
          <a:off x="210757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29227</xdr:rowOff>
    </xdr:from>
    <xdr:ext cx="469744" cy="259045"/>
    <xdr:sp macro="" textlink="">
      <xdr:nvSpPr>
        <xdr:cNvPr id="734" name="n_2mainValue【児童館】&#10;一人当たり面積"/>
        <xdr:cNvSpPr txBox="1"/>
      </xdr:nvSpPr>
      <xdr:spPr>
        <a:xfrm>
          <a:off x="20199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35" name="n_3main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736" name="n_4mainValue【児童館】&#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761" name="直線コネクタ 760"/>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762" name="【公民館】&#10;有形固定資産減価償却率最小値テキスト"/>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763" name="直線コネクタ 762"/>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764" name="【公民館】&#10;有形固定資産減価償却率最大値テキスト"/>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65" name="直線コネクタ 764"/>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146702</xdr:rowOff>
    </xdr:from>
    <xdr:ext cx="405111" cy="259045"/>
    <xdr:sp macro="" textlink="">
      <xdr:nvSpPr>
        <xdr:cNvPr id="766" name="【公民館】&#10;有形固定資産減価償却率平均値テキスト"/>
        <xdr:cNvSpPr txBox="1"/>
      </xdr:nvSpPr>
      <xdr:spPr>
        <a:xfrm>
          <a:off x="16357600" y="1780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67" name="フローチャート: 判断 766"/>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68" name="フローチャート: 判断 767"/>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111125</xdr:rowOff>
    </xdr:from>
    <xdr:to>
      <xdr:col>76</xdr:col>
      <xdr:colOff>165100</xdr:colOff>
      <xdr:row>104</xdr:row>
      <xdr:rowOff>41275</xdr:rowOff>
    </xdr:to>
    <xdr:sp macro="" textlink="">
      <xdr:nvSpPr>
        <xdr:cNvPr id="769" name="フローチャート: 判断 768"/>
        <xdr:cNvSpPr/>
      </xdr:nvSpPr>
      <xdr:spPr>
        <a:xfrm>
          <a:off x="14541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114936</xdr:rowOff>
    </xdr:from>
    <xdr:to>
      <xdr:col>72</xdr:col>
      <xdr:colOff>38100</xdr:colOff>
      <xdr:row>104</xdr:row>
      <xdr:rowOff>45086</xdr:rowOff>
    </xdr:to>
    <xdr:sp macro="" textlink="">
      <xdr:nvSpPr>
        <xdr:cNvPr id="770" name="フローチャート: 判断 769"/>
        <xdr:cNvSpPr/>
      </xdr:nvSpPr>
      <xdr:spPr>
        <a:xfrm>
          <a:off x="13652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133986</xdr:rowOff>
    </xdr:from>
    <xdr:to>
      <xdr:col>67</xdr:col>
      <xdr:colOff>101600</xdr:colOff>
      <xdr:row>104</xdr:row>
      <xdr:rowOff>64136</xdr:rowOff>
    </xdr:to>
    <xdr:sp macro="" textlink="">
      <xdr:nvSpPr>
        <xdr:cNvPr id="771" name="フローチャート: 判断 770"/>
        <xdr:cNvSpPr/>
      </xdr:nvSpPr>
      <xdr:spPr>
        <a:xfrm>
          <a:off x="12763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29211</xdr:rowOff>
    </xdr:from>
    <xdr:to>
      <xdr:col>85</xdr:col>
      <xdr:colOff>177800</xdr:colOff>
      <xdr:row>102</xdr:row>
      <xdr:rowOff>130811</xdr:rowOff>
    </xdr:to>
    <xdr:sp macro="" textlink="">
      <xdr:nvSpPr>
        <xdr:cNvPr id="777" name="楕円 776"/>
        <xdr:cNvSpPr/>
      </xdr:nvSpPr>
      <xdr:spPr>
        <a:xfrm>
          <a:off x="162687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52088</xdr:rowOff>
    </xdr:from>
    <xdr:ext cx="405111" cy="259045"/>
    <xdr:sp macro="" textlink="">
      <xdr:nvSpPr>
        <xdr:cNvPr id="778" name="【公民館】&#10;有形固定資産減価償却率該当値テキスト"/>
        <xdr:cNvSpPr txBox="1"/>
      </xdr:nvSpPr>
      <xdr:spPr>
        <a:xfrm>
          <a:off x="16357600"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164464</xdr:rowOff>
    </xdr:from>
    <xdr:to>
      <xdr:col>81</xdr:col>
      <xdr:colOff>101600</xdr:colOff>
      <xdr:row>104</xdr:row>
      <xdr:rowOff>94614</xdr:rowOff>
    </xdr:to>
    <xdr:sp macro="" textlink="">
      <xdr:nvSpPr>
        <xdr:cNvPr id="779" name="楕円 778"/>
        <xdr:cNvSpPr/>
      </xdr:nvSpPr>
      <xdr:spPr>
        <a:xfrm>
          <a:off x="154305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80011</xdr:rowOff>
    </xdr:from>
    <xdr:to>
      <xdr:col>85</xdr:col>
      <xdr:colOff>127000</xdr:colOff>
      <xdr:row>104</xdr:row>
      <xdr:rowOff>43814</xdr:rowOff>
    </xdr:to>
    <xdr:cxnSp macro="">
      <xdr:nvCxnSpPr>
        <xdr:cNvPr id="780" name="直線コネクタ 779"/>
        <xdr:cNvCxnSpPr/>
      </xdr:nvCxnSpPr>
      <xdr:spPr>
        <a:xfrm flipV="1">
          <a:off x="15481300" y="17567911"/>
          <a:ext cx="838200" cy="30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781" name="楕円 780"/>
        <xdr:cNvSpPr/>
      </xdr:nvSpPr>
      <xdr:spPr>
        <a:xfrm>
          <a:off x="14541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167639</xdr:rowOff>
    </xdr:from>
    <xdr:to>
      <xdr:col>81</xdr:col>
      <xdr:colOff>50800</xdr:colOff>
      <xdr:row>104</xdr:row>
      <xdr:rowOff>43814</xdr:rowOff>
    </xdr:to>
    <xdr:cxnSp macro="">
      <xdr:nvCxnSpPr>
        <xdr:cNvPr id="782" name="直線コネクタ 781"/>
        <xdr:cNvCxnSpPr/>
      </xdr:nvCxnSpPr>
      <xdr:spPr>
        <a:xfrm>
          <a:off x="14592300" y="178269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76836</xdr:rowOff>
    </xdr:from>
    <xdr:to>
      <xdr:col>72</xdr:col>
      <xdr:colOff>38100</xdr:colOff>
      <xdr:row>104</xdr:row>
      <xdr:rowOff>6986</xdr:rowOff>
    </xdr:to>
    <xdr:sp macro="" textlink="">
      <xdr:nvSpPr>
        <xdr:cNvPr id="783" name="楕円 782"/>
        <xdr:cNvSpPr/>
      </xdr:nvSpPr>
      <xdr:spPr>
        <a:xfrm>
          <a:off x="13652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127636</xdr:rowOff>
    </xdr:from>
    <xdr:to>
      <xdr:col>76</xdr:col>
      <xdr:colOff>114300</xdr:colOff>
      <xdr:row>103</xdr:row>
      <xdr:rowOff>167639</xdr:rowOff>
    </xdr:to>
    <xdr:cxnSp macro="">
      <xdr:nvCxnSpPr>
        <xdr:cNvPr id="784" name="直線コネクタ 783"/>
        <xdr:cNvCxnSpPr/>
      </xdr:nvCxnSpPr>
      <xdr:spPr>
        <a:xfrm>
          <a:off x="13703300" y="177869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111125</xdr:rowOff>
    </xdr:from>
    <xdr:to>
      <xdr:col>67</xdr:col>
      <xdr:colOff>101600</xdr:colOff>
      <xdr:row>105</xdr:row>
      <xdr:rowOff>41275</xdr:rowOff>
    </xdr:to>
    <xdr:sp macro="" textlink="">
      <xdr:nvSpPr>
        <xdr:cNvPr id="785" name="楕円 784"/>
        <xdr:cNvSpPr/>
      </xdr:nvSpPr>
      <xdr:spPr>
        <a:xfrm>
          <a:off x="12763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127636</xdr:rowOff>
    </xdr:from>
    <xdr:to>
      <xdr:col>71</xdr:col>
      <xdr:colOff>177800</xdr:colOff>
      <xdr:row>104</xdr:row>
      <xdr:rowOff>161925</xdr:rowOff>
    </xdr:to>
    <xdr:cxnSp macro="">
      <xdr:nvCxnSpPr>
        <xdr:cNvPr id="786" name="直線コネクタ 785"/>
        <xdr:cNvCxnSpPr/>
      </xdr:nvCxnSpPr>
      <xdr:spPr>
        <a:xfrm flipV="1">
          <a:off x="12814300" y="17786986"/>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87647</xdr:rowOff>
    </xdr:from>
    <xdr:ext cx="405111" cy="259045"/>
    <xdr:sp macro="" textlink="">
      <xdr:nvSpPr>
        <xdr:cNvPr id="787" name="n_1aveValue【公民館】&#10;有形固定資産減価償却率"/>
        <xdr:cNvSpPr txBox="1"/>
      </xdr:nvSpPr>
      <xdr:spPr>
        <a:xfrm>
          <a:off x="152660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57802</xdr:rowOff>
    </xdr:from>
    <xdr:ext cx="405111" cy="259045"/>
    <xdr:sp macro="" textlink="">
      <xdr:nvSpPr>
        <xdr:cNvPr id="788" name="n_2aveValue【公民館】&#10;有形固定資産減価償却率"/>
        <xdr:cNvSpPr txBox="1"/>
      </xdr:nvSpPr>
      <xdr:spPr>
        <a:xfrm>
          <a:off x="14389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36213</xdr:rowOff>
    </xdr:from>
    <xdr:ext cx="405111" cy="259045"/>
    <xdr:sp macro="" textlink="">
      <xdr:nvSpPr>
        <xdr:cNvPr id="789" name="n_3aveValue【公民館】&#10;有形固定資産減価償却率"/>
        <xdr:cNvSpPr txBox="1"/>
      </xdr:nvSpPr>
      <xdr:spPr>
        <a:xfrm>
          <a:off x="135007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80663</xdr:rowOff>
    </xdr:from>
    <xdr:ext cx="405111" cy="259045"/>
    <xdr:sp macro="" textlink="">
      <xdr:nvSpPr>
        <xdr:cNvPr id="790" name="n_4aveValue【公民館】&#10;有形固定資産減価償却率"/>
        <xdr:cNvSpPr txBox="1"/>
      </xdr:nvSpPr>
      <xdr:spPr>
        <a:xfrm>
          <a:off x="126117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111141</xdr:rowOff>
    </xdr:from>
    <xdr:ext cx="405111" cy="259045"/>
    <xdr:sp macro="" textlink="">
      <xdr:nvSpPr>
        <xdr:cNvPr id="791" name="n_1mainValue【公民館】&#10;有形固定資産減価償却率"/>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792" name="n_2mainValue【公民館】&#10;有形固定資産減価償却率"/>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23513</xdr:rowOff>
    </xdr:from>
    <xdr:ext cx="405111" cy="259045"/>
    <xdr:sp macro="" textlink="">
      <xdr:nvSpPr>
        <xdr:cNvPr id="793" name="n_3mainValue【公民館】&#10;有形固定資産減価償却率"/>
        <xdr:cNvSpPr txBox="1"/>
      </xdr:nvSpPr>
      <xdr:spPr>
        <a:xfrm>
          <a:off x="13500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32402</xdr:rowOff>
    </xdr:from>
    <xdr:ext cx="405111" cy="259045"/>
    <xdr:sp macro="" textlink="">
      <xdr:nvSpPr>
        <xdr:cNvPr id="794" name="n_4mainValue【公民館】&#10;有形固定資産減価償却率"/>
        <xdr:cNvSpPr txBox="1"/>
      </xdr:nvSpPr>
      <xdr:spPr>
        <a:xfrm>
          <a:off x="12611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16" name="直線コネクタ 815"/>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17" name="【公民館】&#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18" name="直線コネクタ 817"/>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19" name="【公民館】&#10;一人当たり面積最大値テキスト"/>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20" name="直線コネクタ 819"/>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136414</xdr:rowOff>
    </xdr:from>
    <xdr:ext cx="469744" cy="259045"/>
    <xdr:sp macro="" textlink="">
      <xdr:nvSpPr>
        <xdr:cNvPr id="821" name="【公民館】&#10;一人当たり面積平均値テキスト"/>
        <xdr:cNvSpPr txBox="1"/>
      </xdr:nvSpPr>
      <xdr:spPr>
        <a:xfrm>
          <a:off x="22199600" y="1813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22" name="フローチャート: 判断 821"/>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23" name="フローチャート: 判断 822"/>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128270</xdr:rowOff>
    </xdr:from>
    <xdr:to>
      <xdr:col>107</xdr:col>
      <xdr:colOff>101600</xdr:colOff>
      <xdr:row>107</xdr:row>
      <xdr:rowOff>58420</xdr:rowOff>
    </xdr:to>
    <xdr:sp macro="" textlink="">
      <xdr:nvSpPr>
        <xdr:cNvPr id="824" name="フローチャート: 判断 823"/>
        <xdr:cNvSpPr/>
      </xdr:nvSpPr>
      <xdr:spPr>
        <a:xfrm>
          <a:off x="20383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132842</xdr:rowOff>
    </xdr:from>
    <xdr:to>
      <xdr:col>102</xdr:col>
      <xdr:colOff>165100</xdr:colOff>
      <xdr:row>107</xdr:row>
      <xdr:rowOff>62992</xdr:rowOff>
    </xdr:to>
    <xdr:sp macro="" textlink="">
      <xdr:nvSpPr>
        <xdr:cNvPr id="825" name="フローチャート: 判断 824"/>
        <xdr:cNvSpPr/>
      </xdr:nvSpPr>
      <xdr:spPr>
        <a:xfrm>
          <a:off x="19494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826" name="フローチャート: 判断 825"/>
        <xdr:cNvSpPr/>
      </xdr:nvSpPr>
      <xdr:spPr>
        <a:xfrm>
          <a:off x="18605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84837</xdr:rowOff>
    </xdr:from>
    <xdr:to>
      <xdr:col>116</xdr:col>
      <xdr:colOff>114300</xdr:colOff>
      <xdr:row>105</xdr:row>
      <xdr:rowOff>14987</xdr:rowOff>
    </xdr:to>
    <xdr:sp macro="" textlink="">
      <xdr:nvSpPr>
        <xdr:cNvPr id="832" name="楕円 831"/>
        <xdr:cNvSpPr/>
      </xdr:nvSpPr>
      <xdr:spPr>
        <a:xfrm>
          <a:off x="221107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107714</xdr:rowOff>
    </xdr:from>
    <xdr:ext cx="469744" cy="259045"/>
    <xdr:sp macro="" textlink="">
      <xdr:nvSpPr>
        <xdr:cNvPr id="833" name="【公民館】&#10;一人当たり面積該当値テキスト"/>
        <xdr:cNvSpPr txBox="1"/>
      </xdr:nvSpPr>
      <xdr:spPr>
        <a:xfrm>
          <a:off x="22199600" y="1776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91694</xdr:rowOff>
    </xdr:from>
    <xdr:to>
      <xdr:col>112</xdr:col>
      <xdr:colOff>38100</xdr:colOff>
      <xdr:row>105</xdr:row>
      <xdr:rowOff>21844</xdr:rowOff>
    </xdr:to>
    <xdr:sp macro="" textlink="">
      <xdr:nvSpPr>
        <xdr:cNvPr id="834" name="楕円 833"/>
        <xdr:cNvSpPr/>
      </xdr:nvSpPr>
      <xdr:spPr>
        <a:xfrm>
          <a:off x="21272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135637</xdr:rowOff>
    </xdr:from>
    <xdr:to>
      <xdr:col>116</xdr:col>
      <xdr:colOff>63500</xdr:colOff>
      <xdr:row>104</xdr:row>
      <xdr:rowOff>142494</xdr:rowOff>
    </xdr:to>
    <xdr:cxnSp macro="">
      <xdr:nvCxnSpPr>
        <xdr:cNvPr id="835" name="直線コネクタ 834"/>
        <xdr:cNvCxnSpPr/>
      </xdr:nvCxnSpPr>
      <xdr:spPr>
        <a:xfrm flipV="1">
          <a:off x="21323300" y="1796643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98552</xdr:rowOff>
    </xdr:from>
    <xdr:to>
      <xdr:col>107</xdr:col>
      <xdr:colOff>101600</xdr:colOff>
      <xdr:row>105</xdr:row>
      <xdr:rowOff>28702</xdr:rowOff>
    </xdr:to>
    <xdr:sp macro="" textlink="">
      <xdr:nvSpPr>
        <xdr:cNvPr id="836" name="楕円 835"/>
        <xdr:cNvSpPr/>
      </xdr:nvSpPr>
      <xdr:spPr>
        <a:xfrm>
          <a:off x="20383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142494</xdr:rowOff>
    </xdr:from>
    <xdr:to>
      <xdr:col>111</xdr:col>
      <xdr:colOff>177800</xdr:colOff>
      <xdr:row>104</xdr:row>
      <xdr:rowOff>149352</xdr:rowOff>
    </xdr:to>
    <xdr:cxnSp macro="">
      <xdr:nvCxnSpPr>
        <xdr:cNvPr id="837" name="直線コネクタ 836"/>
        <xdr:cNvCxnSpPr/>
      </xdr:nvCxnSpPr>
      <xdr:spPr>
        <a:xfrm flipV="1">
          <a:off x="20434300" y="179732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838" name="楕円 837"/>
        <xdr:cNvSpPr/>
      </xdr:nvSpPr>
      <xdr:spPr>
        <a:xfrm>
          <a:off x="19494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149352</xdr:rowOff>
    </xdr:from>
    <xdr:to>
      <xdr:col>107</xdr:col>
      <xdr:colOff>50800</xdr:colOff>
      <xdr:row>104</xdr:row>
      <xdr:rowOff>156211</xdr:rowOff>
    </xdr:to>
    <xdr:cxnSp macro="">
      <xdr:nvCxnSpPr>
        <xdr:cNvPr id="839" name="直線コネクタ 838"/>
        <xdr:cNvCxnSpPr/>
      </xdr:nvCxnSpPr>
      <xdr:spPr>
        <a:xfrm flipV="1">
          <a:off x="19545300" y="1798015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135128</xdr:rowOff>
    </xdr:from>
    <xdr:to>
      <xdr:col>98</xdr:col>
      <xdr:colOff>38100</xdr:colOff>
      <xdr:row>105</xdr:row>
      <xdr:rowOff>65278</xdr:rowOff>
    </xdr:to>
    <xdr:sp macro="" textlink="">
      <xdr:nvSpPr>
        <xdr:cNvPr id="840" name="楕円 839"/>
        <xdr:cNvSpPr/>
      </xdr:nvSpPr>
      <xdr:spPr>
        <a:xfrm>
          <a:off x="18605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156211</xdr:rowOff>
    </xdr:from>
    <xdr:to>
      <xdr:col>102</xdr:col>
      <xdr:colOff>114300</xdr:colOff>
      <xdr:row>105</xdr:row>
      <xdr:rowOff>14478</xdr:rowOff>
    </xdr:to>
    <xdr:cxnSp macro="">
      <xdr:nvCxnSpPr>
        <xdr:cNvPr id="841" name="直線コネクタ 840"/>
        <xdr:cNvCxnSpPr/>
      </xdr:nvCxnSpPr>
      <xdr:spPr>
        <a:xfrm flipV="1">
          <a:off x="18656300" y="17987011"/>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842" name="n_1aveValue【公民館】&#10;一人当たり面積"/>
        <xdr:cNvSpPr txBox="1"/>
      </xdr:nvSpPr>
      <xdr:spPr>
        <a:xfrm>
          <a:off x="210757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49547</xdr:rowOff>
    </xdr:from>
    <xdr:ext cx="469744" cy="259045"/>
    <xdr:sp macro="" textlink="">
      <xdr:nvSpPr>
        <xdr:cNvPr id="843" name="n_2aveValue【公民館】&#10;一人当たり面積"/>
        <xdr:cNvSpPr txBox="1"/>
      </xdr:nvSpPr>
      <xdr:spPr>
        <a:xfrm>
          <a:off x="20199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54119</xdr:rowOff>
    </xdr:from>
    <xdr:ext cx="469744" cy="259045"/>
    <xdr:sp macro="" textlink="">
      <xdr:nvSpPr>
        <xdr:cNvPr id="844" name="n_3aveValue【公民館】&#10;一人当たり面積"/>
        <xdr:cNvSpPr txBox="1"/>
      </xdr:nvSpPr>
      <xdr:spPr>
        <a:xfrm>
          <a:off x="19310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60977</xdr:rowOff>
    </xdr:from>
    <xdr:ext cx="469744" cy="259045"/>
    <xdr:sp macro="" textlink="">
      <xdr:nvSpPr>
        <xdr:cNvPr id="845" name="n_4aveValue【公民館】&#10;一人当たり面積"/>
        <xdr:cNvSpPr txBox="1"/>
      </xdr:nvSpPr>
      <xdr:spPr>
        <a:xfrm>
          <a:off x="18421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38371</xdr:rowOff>
    </xdr:from>
    <xdr:ext cx="469744" cy="259045"/>
    <xdr:sp macro="" textlink="">
      <xdr:nvSpPr>
        <xdr:cNvPr id="846" name="n_1mainValue【公民館】&#10;一人当たり面積"/>
        <xdr:cNvSpPr txBox="1"/>
      </xdr:nvSpPr>
      <xdr:spPr>
        <a:xfrm>
          <a:off x="210757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45229</xdr:rowOff>
    </xdr:from>
    <xdr:ext cx="469744" cy="259045"/>
    <xdr:sp macro="" textlink="">
      <xdr:nvSpPr>
        <xdr:cNvPr id="847" name="n_2mainValue【公民館】&#10;一人当たり面積"/>
        <xdr:cNvSpPr txBox="1"/>
      </xdr:nvSpPr>
      <xdr:spPr>
        <a:xfrm>
          <a:off x="201994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848" name="n_3mainValue【公民館】&#10;一人当たり面積"/>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81805</xdr:rowOff>
    </xdr:from>
    <xdr:ext cx="469744" cy="259045"/>
    <xdr:sp macro="" textlink="">
      <xdr:nvSpPr>
        <xdr:cNvPr id="849" name="n_4mainValue【公民館】&#10;一人当たり面積"/>
        <xdr:cNvSpPr txBox="1"/>
      </xdr:nvSpPr>
      <xdr:spPr>
        <a:xfrm>
          <a:off x="18421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各施設の有形固定資産減価償却率は、類似団体平均との比較では、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保育所、学校施設、児童館が高く、全国平均及び長野県平均との比較では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橋りょう・トンネル、学校施設、児童館が高くなっている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また、一人当たりの延長、面積等は、類似団体と比較</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児童館・公民館で大き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全国平均と比較</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公営住宅以外の全ての施設で大きく、長野県平均との比較では、学校施設、公民館が大きくなっている。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建物施設全体の傾向として、合併後も旧町村の施設を残してきたため、施設数が多く、一人当たりの面積等は大きいが、数が多いことで改修予算が不足し、老朽化が進んでいると言える。　公営住宅は、人口減少や民間アパート等の状況をふまえ、規模を縮小して建て替えを行ってきている。公営住宅整備計画に基づく計画的な整備が必要である。　保育所は、市立保育園が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園あるが、民営化・複数園の統合に合わせた施設の建て替えを優先し、市立の施設は老朽化が進んでいる。一人当たり面積は中山間地域にも複数の園があり、全国平均と比べて大きい。今後も市立保育園の民営化・統合を検討しつつ、既存施設の長寿命化を図る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学校施設は、小学校</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校、中学校９校のうち１校を除き建設後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超過している。給排水設備・トイレ、屋根防水など基幹的な部分から改修を行っているが、施設数が多く、予算も限られるため老朽化が進んでいる。小中学校の施設長寿命化計画に沿った計画的な改修を行う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公民館は、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飯田市公民館のほか、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地区ごとに計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施設、うち</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施設は市役所の支所（自治振興センター）が併設され、社会教育や住民自治の拠点となっている。平成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年度に一部施設の大規模改修が完了したことから、有形固定資産減価償却率が大幅に下がっている。施設数が多く、今後も計画的に改修等を進める必要がある。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98,398
96,332
658.66
54,198,650
52,809,337
950,718
28,388,475
40,288,384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146231</xdr:rowOff>
    </xdr:from>
    <xdr:to>
      <xdr:col>15</xdr:col>
      <xdr:colOff>101600</xdr:colOff>
      <xdr:row>37</xdr:row>
      <xdr:rowOff>76381</xdr:rowOff>
    </xdr:to>
    <xdr:sp macro="" textlink="">
      <xdr:nvSpPr>
        <xdr:cNvPr id="66" name="フローチャート: 判断 65"/>
        <xdr:cNvSpPr/>
      </xdr:nvSpPr>
      <xdr:spPr>
        <a:xfrm>
          <a:off x="2857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10704</xdr:rowOff>
    </xdr:from>
    <xdr:to>
      <xdr:col>10</xdr:col>
      <xdr:colOff>165100</xdr:colOff>
      <xdr:row>37</xdr:row>
      <xdr:rowOff>112304</xdr:rowOff>
    </xdr:to>
    <xdr:sp macro="" textlink="">
      <xdr:nvSpPr>
        <xdr:cNvPr id="67" name="フローチャート: 判断 66"/>
        <xdr:cNvSpPr/>
      </xdr:nvSpPr>
      <xdr:spPr>
        <a:xfrm>
          <a:off x="1968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144599</xdr:rowOff>
    </xdr:from>
    <xdr:to>
      <xdr:col>6</xdr:col>
      <xdr:colOff>38100</xdr:colOff>
      <xdr:row>37</xdr:row>
      <xdr:rowOff>74749</xdr:rowOff>
    </xdr:to>
    <xdr:sp macro="" textlink="">
      <xdr:nvSpPr>
        <xdr:cNvPr id="68" name="フローチャート: 判断 67"/>
        <xdr:cNvSpPr/>
      </xdr:nvSpPr>
      <xdr:spPr>
        <a:xfrm>
          <a:off x="1079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149497</xdr:rowOff>
    </xdr:from>
    <xdr:to>
      <xdr:col>24</xdr:col>
      <xdr:colOff>114300</xdr:colOff>
      <xdr:row>40</xdr:row>
      <xdr:rowOff>79647</xdr:rowOff>
    </xdr:to>
    <xdr:sp macro="" textlink="">
      <xdr:nvSpPr>
        <xdr:cNvPr id="74" name="楕円 73"/>
        <xdr:cNvSpPr/>
      </xdr:nvSpPr>
      <xdr:spPr>
        <a:xfrm>
          <a:off x="45847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127924</xdr:rowOff>
    </xdr:from>
    <xdr:ext cx="405111" cy="259045"/>
    <xdr:sp macro="" textlink="">
      <xdr:nvSpPr>
        <xdr:cNvPr id="75" name="【図書館】&#10;有形固定資産減価償却率該当値テキスト"/>
        <xdr:cNvSpPr txBox="1"/>
      </xdr:nvSpPr>
      <xdr:spPr>
        <a:xfrm>
          <a:off x="4673600"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120106</xdr:rowOff>
    </xdr:from>
    <xdr:to>
      <xdr:col>20</xdr:col>
      <xdr:colOff>38100</xdr:colOff>
      <xdr:row>40</xdr:row>
      <xdr:rowOff>50256</xdr:rowOff>
    </xdr:to>
    <xdr:sp macro="" textlink="">
      <xdr:nvSpPr>
        <xdr:cNvPr id="76" name="楕円 75"/>
        <xdr:cNvSpPr/>
      </xdr:nvSpPr>
      <xdr:spPr>
        <a:xfrm>
          <a:off x="37465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170906</xdr:rowOff>
    </xdr:from>
    <xdr:to>
      <xdr:col>24</xdr:col>
      <xdr:colOff>63500</xdr:colOff>
      <xdr:row>40</xdr:row>
      <xdr:rowOff>28847</xdr:rowOff>
    </xdr:to>
    <xdr:cxnSp macro="">
      <xdr:nvCxnSpPr>
        <xdr:cNvPr id="77" name="直線コネクタ 76"/>
        <xdr:cNvCxnSpPr/>
      </xdr:nvCxnSpPr>
      <xdr:spPr>
        <a:xfrm>
          <a:off x="3797300" y="685745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110309</xdr:rowOff>
    </xdr:from>
    <xdr:to>
      <xdr:col>15</xdr:col>
      <xdr:colOff>101600</xdr:colOff>
      <xdr:row>40</xdr:row>
      <xdr:rowOff>40459</xdr:rowOff>
    </xdr:to>
    <xdr:sp macro="" textlink="">
      <xdr:nvSpPr>
        <xdr:cNvPr id="78" name="楕円 77"/>
        <xdr:cNvSpPr/>
      </xdr:nvSpPr>
      <xdr:spPr>
        <a:xfrm>
          <a:off x="2857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161109</xdr:rowOff>
    </xdr:from>
    <xdr:to>
      <xdr:col>19</xdr:col>
      <xdr:colOff>177800</xdr:colOff>
      <xdr:row>39</xdr:row>
      <xdr:rowOff>170906</xdr:rowOff>
    </xdr:to>
    <xdr:cxnSp macro="">
      <xdr:nvCxnSpPr>
        <xdr:cNvPr id="79" name="直線コネクタ 78"/>
        <xdr:cNvCxnSpPr/>
      </xdr:nvCxnSpPr>
      <xdr:spPr>
        <a:xfrm>
          <a:off x="2908300" y="684765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64588</xdr:rowOff>
    </xdr:from>
    <xdr:to>
      <xdr:col>10</xdr:col>
      <xdr:colOff>165100</xdr:colOff>
      <xdr:row>39</xdr:row>
      <xdr:rowOff>166188</xdr:rowOff>
    </xdr:to>
    <xdr:sp macro="" textlink="">
      <xdr:nvSpPr>
        <xdr:cNvPr id="80" name="楕円 79"/>
        <xdr:cNvSpPr/>
      </xdr:nvSpPr>
      <xdr:spPr>
        <a:xfrm>
          <a:off x="1968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115388</xdr:rowOff>
    </xdr:from>
    <xdr:to>
      <xdr:col>15</xdr:col>
      <xdr:colOff>50800</xdr:colOff>
      <xdr:row>39</xdr:row>
      <xdr:rowOff>161109</xdr:rowOff>
    </xdr:to>
    <xdr:cxnSp macro="">
      <xdr:nvCxnSpPr>
        <xdr:cNvPr id="81" name="直線コネクタ 80"/>
        <xdr:cNvCxnSpPr/>
      </xdr:nvCxnSpPr>
      <xdr:spPr>
        <a:xfrm>
          <a:off x="2019300" y="680193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74385</xdr:rowOff>
    </xdr:from>
    <xdr:to>
      <xdr:col>6</xdr:col>
      <xdr:colOff>38100</xdr:colOff>
      <xdr:row>40</xdr:row>
      <xdr:rowOff>4535</xdr:rowOff>
    </xdr:to>
    <xdr:sp macro="" textlink="">
      <xdr:nvSpPr>
        <xdr:cNvPr id="82" name="楕円 81"/>
        <xdr:cNvSpPr/>
      </xdr:nvSpPr>
      <xdr:spPr>
        <a:xfrm>
          <a:off x="1079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115388</xdr:rowOff>
    </xdr:from>
    <xdr:to>
      <xdr:col>10</xdr:col>
      <xdr:colOff>114300</xdr:colOff>
      <xdr:row>39</xdr:row>
      <xdr:rowOff>125185</xdr:rowOff>
    </xdr:to>
    <xdr:cxnSp macro="">
      <xdr:nvCxnSpPr>
        <xdr:cNvPr id="83" name="直線コネクタ 82"/>
        <xdr:cNvCxnSpPr/>
      </xdr:nvCxnSpPr>
      <xdr:spPr>
        <a:xfrm flipV="1">
          <a:off x="1130300" y="680193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92908</xdr:rowOff>
    </xdr:from>
    <xdr:ext cx="405111" cy="259045"/>
    <xdr:sp macro="" textlink="">
      <xdr:nvSpPr>
        <xdr:cNvPr id="85" name="n_2aveValue【図書館】&#10;有形固定資産減価償却率"/>
        <xdr:cNvSpPr txBox="1"/>
      </xdr:nvSpPr>
      <xdr:spPr>
        <a:xfrm>
          <a:off x="2705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128831</xdr:rowOff>
    </xdr:from>
    <xdr:ext cx="405111" cy="259045"/>
    <xdr:sp macro="" textlink="">
      <xdr:nvSpPr>
        <xdr:cNvPr id="86" name="n_3aveValue【図書館】&#10;有形固定資産減価償却率"/>
        <xdr:cNvSpPr txBox="1"/>
      </xdr:nvSpPr>
      <xdr:spPr>
        <a:xfrm>
          <a:off x="1816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91276</xdr:rowOff>
    </xdr:from>
    <xdr:ext cx="405111" cy="259045"/>
    <xdr:sp macro="" textlink="">
      <xdr:nvSpPr>
        <xdr:cNvPr id="87" name="n_4aveValue【図書館】&#10;有形固定資産減価償却率"/>
        <xdr:cNvSpPr txBox="1"/>
      </xdr:nvSpPr>
      <xdr:spPr>
        <a:xfrm>
          <a:off x="927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41383</xdr:rowOff>
    </xdr:from>
    <xdr:ext cx="405111" cy="259045"/>
    <xdr:sp macro="" textlink="">
      <xdr:nvSpPr>
        <xdr:cNvPr id="88" name="n_1mainValue【図書館】&#10;有形固定資産減価償却率"/>
        <xdr:cNvSpPr txBox="1"/>
      </xdr:nvSpPr>
      <xdr:spPr>
        <a:xfrm>
          <a:off x="3582044"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31586</xdr:rowOff>
    </xdr:from>
    <xdr:ext cx="405111" cy="259045"/>
    <xdr:sp macro="" textlink="">
      <xdr:nvSpPr>
        <xdr:cNvPr id="89" name="n_2mainValue【図書館】&#10;有形固定資産減価償却率"/>
        <xdr:cNvSpPr txBox="1"/>
      </xdr:nvSpPr>
      <xdr:spPr>
        <a:xfrm>
          <a:off x="2705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157315</xdr:rowOff>
    </xdr:from>
    <xdr:ext cx="405111" cy="259045"/>
    <xdr:sp macro="" textlink="">
      <xdr:nvSpPr>
        <xdr:cNvPr id="90" name="n_3mainValue【図書館】&#10;有形固定資産減価償却率"/>
        <xdr:cNvSpPr txBox="1"/>
      </xdr:nvSpPr>
      <xdr:spPr>
        <a:xfrm>
          <a:off x="1816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167112</xdr:rowOff>
    </xdr:from>
    <xdr:ext cx="405111" cy="259045"/>
    <xdr:sp macro="" textlink="">
      <xdr:nvSpPr>
        <xdr:cNvPr id="91" name="n_4mainValue【図書館】&#10;有形固定資産減価償却率"/>
        <xdr:cNvSpPr txBox="1"/>
      </xdr:nvSpPr>
      <xdr:spPr>
        <a:xfrm>
          <a:off x="927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44649</xdr:rowOff>
    </xdr:from>
    <xdr:ext cx="469744" cy="259045"/>
    <xdr:sp macro="" textlink="">
      <xdr:nvSpPr>
        <xdr:cNvPr id="123" name="【図書館】&#10;一人当たり面積平均値テキスト"/>
        <xdr:cNvSpPr txBox="1"/>
      </xdr:nvSpPr>
      <xdr:spPr>
        <a:xfrm>
          <a:off x="10515600" y="673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115207</xdr:rowOff>
    </xdr:from>
    <xdr:to>
      <xdr:col>46</xdr:col>
      <xdr:colOff>38100</xdr:colOff>
      <xdr:row>40</xdr:row>
      <xdr:rowOff>45357</xdr:rowOff>
    </xdr:to>
    <xdr:sp macro="" textlink="">
      <xdr:nvSpPr>
        <xdr:cNvPr id="126" name="フローチャート: 判断 125"/>
        <xdr:cNvSpPr/>
      </xdr:nvSpPr>
      <xdr:spPr>
        <a:xfrm>
          <a:off x="86995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147865</xdr:rowOff>
    </xdr:from>
    <xdr:to>
      <xdr:col>41</xdr:col>
      <xdr:colOff>101600</xdr:colOff>
      <xdr:row>40</xdr:row>
      <xdr:rowOff>78015</xdr:rowOff>
    </xdr:to>
    <xdr:sp macro="" textlink="">
      <xdr:nvSpPr>
        <xdr:cNvPr id="127" name="フローチャート: 判断 126"/>
        <xdr:cNvSpPr/>
      </xdr:nvSpPr>
      <xdr:spPr>
        <a:xfrm>
          <a:off x="7810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164193</xdr:rowOff>
    </xdr:from>
    <xdr:to>
      <xdr:col>36</xdr:col>
      <xdr:colOff>165100</xdr:colOff>
      <xdr:row>40</xdr:row>
      <xdr:rowOff>94343</xdr:rowOff>
    </xdr:to>
    <xdr:sp macro="" textlink="">
      <xdr:nvSpPr>
        <xdr:cNvPr id="128" name="フローチャート: 判断 127"/>
        <xdr:cNvSpPr/>
      </xdr:nvSpPr>
      <xdr:spPr>
        <a:xfrm>
          <a:off x="6921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164193</xdr:rowOff>
    </xdr:from>
    <xdr:to>
      <xdr:col>55</xdr:col>
      <xdr:colOff>50800</xdr:colOff>
      <xdr:row>34</xdr:row>
      <xdr:rowOff>94343</xdr:rowOff>
    </xdr:to>
    <xdr:sp macro="" textlink="">
      <xdr:nvSpPr>
        <xdr:cNvPr id="134" name="楕円 133"/>
        <xdr:cNvSpPr/>
      </xdr:nvSpPr>
      <xdr:spPr>
        <a:xfrm>
          <a:off x="10426700" y="58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117220</xdr:rowOff>
    </xdr:from>
    <xdr:ext cx="469744" cy="259045"/>
    <xdr:sp macro="" textlink="">
      <xdr:nvSpPr>
        <xdr:cNvPr id="135" name="【図書館】&#10;一人当たり面積該当値テキスト"/>
        <xdr:cNvSpPr txBox="1"/>
      </xdr:nvSpPr>
      <xdr:spPr>
        <a:xfrm>
          <a:off x="10515600" y="577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147864</xdr:rowOff>
    </xdr:from>
    <xdr:to>
      <xdr:col>50</xdr:col>
      <xdr:colOff>165100</xdr:colOff>
      <xdr:row>34</xdr:row>
      <xdr:rowOff>78014</xdr:rowOff>
    </xdr:to>
    <xdr:sp macro="" textlink="">
      <xdr:nvSpPr>
        <xdr:cNvPr id="136" name="楕円 135"/>
        <xdr:cNvSpPr/>
      </xdr:nvSpPr>
      <xdr:spPr>
        <a:xfrm>
          <a:off x="9588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27214</xdr:rowOff>
    </xdr:from>
    <xdr:to>
      <xdr:col>55</xdr:col>
      <xdr:colOff>0</xdr:colOff>
      <xdr:row>34</xdr:row>
      <xdr:rowOff>43543</xdr:rowOff>
    </xdr:to>
    <xdr:cxnSp macro="">
      <xdr:nvCxnSpPr>
        <xdr:cNvPr id="137" name="直線コネクタ 136"/>
        <xdr:cNvCxnSpPr/>
      </xdr:nvCxnSpPr>
      <xdr:spPr>
        <a:xfrm>
          <a:off x="9639300" y="58565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164193</xdr:rowOff>
    </xdr:from>
    <xdr:to>
      <xdr:col>46</xdr:col>
      <xdr:colOff>38100</xdr:colOff>
      <xdr:row>34</xdr:row>
      <xdr:rowOff>94343</xdr:rowOff>
    </xdr:to>
    <xdr:sp macro="" textlink="">
      <xdr:nvSpPr>
        <xdr:cNvPr id="138" name="楕円 137"/>
        <xdr:cNvSpPr/>
      </xdr:nvSpPr>
      <xdr:spPr>
        <a:xfrm>
          <a:off x="8699500" y="58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27214</xdr:rowOff>
    </xdr:from>
    <xdr:to>
      <xdr:col>50</xdr:col>
      <xdr:colOff>114300</xdr:colOff>
      <xdr:row>34</xdr:row>
      <xdr:rowOff>43543</xdr:rowOff>
    </xdr:to>
    <xdr:cxnSp macro="">
      <xdr:nvCxnSpPr>
        <xdr:cNvPr id="139" name="直線コネクタ 138"/>
        <xdr:cNvCxnSpPr/>
      </xdr:nvCxnSpPr>
      <xdr:spPr>
        <a:xfrm flipV="1">
          <a:off x="8750300" y="58565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9072</xdr:rowOff>
    </xdr:from>
    <xdr:to>
      <xdr:col>41</xdr:col>
      <xdr:colOff>101600</xdr:colOff>
      <xdr:row>34</xdr:row>
      <xdr:rowOff>110672</xdr:rowOff>
    </xdr:to>
    <xdr:sp macro="" textlink="">
      <xdr:nvSpPr>
        <xdr:cNvPr id="140" name="楕円 139"/>
        <xdr:cNvSpPr/>
      </xdr:nvSpPr>
      <xdr:spPr>
        <a:xfrm>
          <a:off x="7810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43543</xdr:rowOff>
    </xdr:from>
    <xdr:to>
      <xdr:col>45</xdr:col>
      <xdr:colOff>177800</xdr:colOff>
      <xdr:row>34</xdr:row>
      <xdr:rowOff>59872</xdr:rowOff>
    </xdr:to>
    <xdr:cxnSp macro="">
      <xdr:nvCxnSpPr>
        <xdr:cNvPr id="141" name="直線コネクタ 140"/>
        <xdr:cNvCxnSpPr/>
      </xdr:nvCxnSpPr>
      <xdr:spPr>
        <a:xfrm flipV="1">
          <a:off x="7861300" y="5872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25400</xdr:rowOff>
    </xdr:from>
    <xdr:to>
      <xdr:col>36</xdr:col>
      <xdr:colOff>165100</xdr:colOff>
      <xdr:row>34</xdr:row>
      <xdr:rowOff>127000</xdr:rowOff>
    </xdr:to>
    <xdr:sp macro="" textlink="">
      <xdr:nvSpPr>
        <xdr:cNvPr id="142" name="楕円 141"/>
        <xdr:cNvSpPr/>
      </xdr:nvSpPr>
      <xdr:spPr>
        <a:xfrm>
          <a:off x="6921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59872</xdr:rowOff>
    </xdr:from>
    <xdr:to>
      <xdr:col>41</xdr:col>
      <xdr:colOff>50800</xdr:colOff>
      <xdr:row>34</xdr:row>
      <xdr:rowOff>76200</xdr:rowOff>
    </xdr:to>
    <xdr:cxnSp macro="">
      <xdr:nvCxnSpPr>
        <xdr:cNvPr id="143" name="直線コネクタ 142"/>
        <xdr:cNvCxnSpPr/>
      </xdr:nvCxnSpPr>
      <xdr:spPr>
        <a:xfrm flipV="1">
          <a:off x="6972300" y="5889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36484</xdr:rowOff>
    </xdr:from>
    <xdr:ext cx="469744" cy="259045"/>
    <xdr:sp macro="" textlink="">
      <xdr:nvSpPr>
        <xdr:cNvPr id="145" name="n_2aveValue【図書館】&#10;一人当たり面積"/>
        <xdr:cNvSpPr txBox="1"/>
      </xdr:nvSpPr>
      <xdr:spPr>
        <a:xfrm>
          <a:off x="85154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69142</xdr:rowOff>
    </xdr:from>
    <xdr:ext cx="469744" cy="259045"/>
    <xdr:sp macro="" textlink="">
      <xdr:nvSpPr>
        <xdr:cNvPr id="146" name="n_3aveValue【図書館】&#10;一人当たり面積"/>
        <xdr:cNvSpPr txBox="1"/>
      </xdr:nvSpPr>
      <xdr:spPr>
        <a:xfrm>
          <a:off x="76264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85470</xdr:rowOff>
    </xdr:from>
    <xdr:ext cx="469744" cy="259045"/>
    <xdr:sp macro="" textlink="">
      <xdr:nvSpPr>
        <xdr:cNvPr id="147" name="n_4aveValue【図書館】&#10;一人当たり面積"/>
        <xdr:cNvSpPr txBox="1"/>
      </xdr:nvSpPr>
      <xdr:spPr>
        <a:xfrm>
          <a:off x="6737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94541</xdr:rowOff>
    </xdr:from>
    <xdr:ext cx="469744" cy="259045"/>
    <xdr:sp macro="" textlink="">
      <xdr:nvSpPr>
        <xdr:cNvPr id="148" name="n_1mainValue【図書館】&#10;一人当たり面積"/>
        <xdr:cNvSpPr txBox="1"/>
      </xdr:nvSpPr>
      <xdr:spPr>
        <a:xfrm>
          <a:off x="9391727" y="558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110870</xdr:rowOff>
    </xdr:from>
    <xdr:ext cx="469744" cy="259045"/>
    <xdr:sp macro="" textlink="">
      <xdr:nvSpPr>
        <xdr:cNvPr id="149" name="n_2mainValue【図書館】&#10;一人当たり面積"/>
        <xdr:cNvSpPr txBox="1"/>
      </xdr:nvSpPr>
      <xdr:spPr>
        <a:xfrm>
          <a:off x="8515427" y="55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127199</xdr:rowOff>
    </xdr:from>
    <xdr:ext cx="469744" cy="259045"/>
    <xdr:sp macro="" textlink="">
      <xdr:nvSpPr>
        <xdr:cNvPr id="150" name="n_3mainValue【図書館】&#10;一人当たり面積"/>
        <xdr:cNvSpPr txBox="1"/>
      </xdr:nvSpPr>
      <xdr:spPr>
        <a:xfrm>
          <a:off x="7626427" y="561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143527</xdr:rowOff>
    </xdr:from>
    <xdr:ext cx="469744" cy="259045"/>
    <xdr:sp macro="" textlink="">
      <xdr:nvSpPr>
        <xdr:cNvPr id="151" name="n_4mainValue【図書館】&#10;一人当たり面積"/>
        <xdr:cNvSpPr txBox="1"/>
      </xdr:nvSpPr>
      <xdr:spPr>
        <a:xfrm>
          <a:off x="67374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84" name="フローチャート: 判断 183"/>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5" name="フローチャート: 判断 184"/>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116840</xdr:rowOff>
    </xdr:from>
    <xdr:to>
      <xdr:col>6</xdr:col>
      <xdr:colOff>38100</xdr:colOff>
      <xdr:row>60</xdr:row>
      <xdr:rowOff>46990</xdr:rowOff>
    </xdr:to>
    <xdr:sp macro="" textlink="">
      <xdr:nvSpPr>
        <xdr:cNvPr id="186" name="フローチャート: 判断 185"/>
        <xdr:cNvSpPr/>
      </xdr:nvSpPr>
      <xdr:spPr>
        <a:xfrm>
          <a:off x="1079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8255</xdr:rowOff>
    </xdr:from>
    <xdr:to>
      <xdr:col>24</xdr:col>
      <xdr:colOff>114300</xdr:colOff>
      <xdr:row>62</xdr:row>
      <xdr:rowOff>109855</xdr:rowOff>
    </xdr:to>
    <xdr:sp macro="" textlink="">
      <xdr:nvSpPr>
        <xdr:cNvPr id="192" name="楕円 191"/>
        <xdr:cNvSpPr/>
      </xdr:nvSpPr>
      <xdr:spPr>
        <a:xfrm>
          <a:off x="45847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158132</xdr:rowOff>
    </xdr:from>
    <xdr:ext cx="405111" cy="259045"/>
    <xdr:sp macro="" textlink="">
      <xdr:nvSpPr>
        <xdr:cNvPr id="193" name="【体育館・プール】&#10;有形固定資産減価償却率該当値テキスト"/>
        <xdr:cNvSpPr txBox="1"/>
      </xdr:nvSpPr>
      <xdr:spPr>
        <a:xfrm>
          <a:off x="4673600"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145415</xdr:rowOff>
    </xdr:from>
    <xdr:to>
      <xdr:col>20</xdr:col>
      <xdr:colOff>38100</xdr:colOff>
      <xdr:row>62</xdr:row>
      <xdr:rowOff>75565</xdr:rowOff>
    </xdr:to>
    <xdr:sp macro="" textlink="">
      <xdr:nvSpPr>
        <xdr:cNvPr id="194" name="楕円 193"/>
        <xdr:cNvSpPr/>
      </xdr:nvSpPr>
      <xdr:spPr>
        <a:xfrm>
          <a:off x="3746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24765</xdr:rowOff>
    </xdr:from>
    <xdr:to>
      <xdr:col>24</xdr:col>
      <xdr:colOff>63500</xdr:colOff>
      <xdr:row>62</xdr:row>
      <xdr:rowOff>59055</xdr:rowOff>
    </xdr:to>
    <xdr:cxnSp macro="">
      <xdr:nvCxnSpPr>
        <xdr:cNvPr id="195" name="直線コネクタ 194"/>
        <xdr:cNvCxnSpPr/>
      </xdr:nvCxnSpPr>
      <xdr:spPr>
        <a:xfrm>
          <a:off x="3797300" y="106546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113030</xdr:rowOff>
    </xdr:from>
    <xdr:to>
      <xdr:col>15</xdr:col>
      <xdr:colOff>101600</xdr:colOff>
      <xdr:row>62</xdr:row>
      <xdr:rowOff>43180</xdr:rowOff>
    </xdr:to>
    <xdr:sp macro="" textlink="">
      <xdr:nvSpPr>
        <xdr:cNvPr id="196" name="楕円 195"/>
        <xdr:cNvSpPr/>
      </xdr:nvSpPr>
      <xdr:spPr>
        <a:xfrm>
          <a:off x="2857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163830</xdr:rowOff>
    </xdr:from>
    <xdr:to>
      <xdr:col>19</xdr:col>
      <xdr:colOff>177800</xdr:colOff>
      <xdr:row>62</xdr:row>
      <xdr:rowOff>24765</xdr:rowOff>
    </xdr:to>
    <xdr:cxnSp macro="">
      <xdr:nvCxnSpPr>
        <xdr:cNvPr id="197" name="直線コネクタ 196"/>
        <xdr:cNvCxnSpPr/>
      </xdr:nvCxnSpPr>
      <xdr:spPr>
        <a:xfrm>
          <a:off x="2908300" y="106222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78740</xdr:rowOff>
    </xdr:from>
    <xdr:to>
      <xdr:col>10</xdr:col>
      <xdr:colOff>165100</xdr:colOff>
      <xdr:row>62</xdr:row>
      <xdr:rowOff>8890</xdr:rowOff>
    </xdr:to>
    <xdr:sp macro="" textlink="">
      <xdr:nvSpPr>
        <xdr:cNvPr id="198" name="楕円 197"/>
        <xdr:cNvSpPr/>
      </xdr:nvSpPr>
      <xdr:spPr>
        <a:xfrm>
          <a:off x="1968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129540</xdr:rowOff>
    </xdr:from>
    <xdr:to>
      <xdr:col>15</xdr:col>
      <xdr:colOff>50800</xdr:colOff>
      <xdr:row>61</xdr:row>
      <xdr:rowOff>163830</xdr:rowOff>
    </xdr:to>
    <xdr:cxnSp macro="">
      <xdr:nvCxnSpPr>
        <xdr:cNvPr id="199" name="直線コネクタ 198"/>
        <xdr:cNvCxnSpPr/>
      </xdr:nvCxnSpPr>
      <xdr:spPr>
        <a:xfrm>
          <a:off x="2019300" y="105879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57785</xdr:rowOff>
    </xdr:from>
    <xdr:to>
      <xdr:col>6</xdr:col>
      <xdr:colOff>38100</xdr:colOff>
      <xdr:row>61</xdr:row>
      <xdr:rowOff>159385</xdr:rowOff>
    </xdr:to>
    <xdr:sp macro="" textlink="">
      <xdr:nvSpPr>
        <xdr:cNvPr id="200" name="楕円 199"/>
        <xdr:cNvSpPr/>
      </xdr:nvSpPr>
      <xdr:spPr>
        <a:xfrm>
          <a:off x="1079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108585</xdr:rowOff>
    </xdr:from>
    <xdr:to>
      <xdr:col>10</xdr:col>
      <xdr:colOff>114300</xdr:colOff>
      <xdr:row>61</xdr:row>
      <xdr:rowOff>129540</xdr:rowOff>
    </xdr:to>
    <xdr:cxnSp macro="">
      <xdr:nvCxnSpPr>
        <xdr:cNvPr id="201" name="直線コネクタ 200"/>
        <xdr:cNvCxnSpPr/>
      </xdr:nvCxnSpPr>
      <xdr:spPr>
        <a:xfrm>
          <a:off x="1130300" y="105670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203"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204" name="n_3aveValue【体育館・プー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63517</xdr:rowOff>
    </xdr:from>
    <xdr:ext cx="405111" cy="259045"/>
    <xdr:sp macro="" textlink="">
      <xdr:nvSpPr>
        <xdr:cNvPr id="205" name="n_4aveValue【体育館・プール】&#10;有形固定資産減価償却率"/>
        <xdr:cNvSpPr txBox="1"/>
      </xdr:nvSpPr>
      <xdr:spPr>
        <a:xfrm>
          <a:off x="927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66692</xdr:rowOff>
    </xdr:from>
    <xdr:ext cx="405111" cy="259045"/>
    <xdr:sp macro="" textlink="">
      <xdr:nvSpPr>
        <xdr:cNvPr id="206" name="n_1mainValue【体育館・プール】&#10;有形固定資産減価償却率"/>
        <xdr:cNvSpPr txBox="1"/>
      </xdr:nvSpPr>
      <xdr:spPr>
        <a:xfrm>
          <a:off x="35820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207" name="n_2mainValue【体育館・プー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xdr:rowOff>
    </xdr:from>
    <xdr:ext cx="405111" cy="259045"/>
    <xdr:sp macro="" textlink="">
      <xdr:nvSpPr>
        <xdr:cNvPr id="208" name="n_3mainValue【体育館・プール】&#10;有形固定資産減価償却率"/>
        <xdr:cNvSpPr txBox="1"/>
      </xdr:nvSpPr>
      <xdr:spPr>
        <a:xfrm>
          <a:off x="1816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150512</xdr:rowOff>
    </xdr:from>
    <xdr:ext cx="405111" cy="259045"/>
    <xdr:sp macro="" textlink="">
      <xdr:nvSpPr>
        <xdr:cNvPr id="209" name="n_4mainValue【体育館・プール】&#10;有形固定資産減価償却率"/>
        <xdr:cNvSpPr txBox="1"/>
      </xdr:nvSpPr>
      <xdr:spPr>
        <a:xfrm>
          <a:off x="927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xdr:cNvSpPr txBox="1"/>
      </xdr:nvSpPr>
      <xdr:spPr>
        <a:xfrm>
          <a:off x="10515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114300</xdr:rowOff>
    </xdr:from>
    <xdr:to>
      <xdr:col>46</xdr:col>
      <xdr:colOff>38100</xdr:colOff>
      <xdr:row>63</xdr:row>
      <xdr:rowOff>44450</xdr:rowOff>
    </xdr:to>
    <xdr:sp macro="" textlink="">
      <xdr:nvSpPr>
        <xdr:cNvPr id="241" name="フローチャート: 判断 240"/>
        <xdr:cNvSpPr/>
      </xdr:nvSpPr>
      <xdr:spPr>
        <a:xfrm>
          <a:off x="86995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113030</xdr:rowOff>
    </xdr:from>
    <xdr:to>
      <xdr:col>41</xdr:col>
      <xdr:colOff>101600</xdr:colOff>
      <xdr:row>63</xdr:row>
      <xdr:rowOff>43180</xdr:rowOff>
    </xdr:to>
    <xdr:sp macro="" textlink="">
      <xdr:nvSpPr>
        <xdr:cNvPr id="242" name="フローチャート: 判断 241"/>
        <xdr:cNvSpPr/>
      </xdr:nvSpPr>
      <xdr:spPr>
        <a:xfrm>
          <a:off x="78105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118110</xdr:rowOff>
    </xdr:from>
    <xdr:to>
      <xdr:col>36</xdr:col>
      <xdr:colOff>165100</xdr:colOff>
      <xdr:row>63</xdr:row>
      <xdr:rowOff>48260</xdr:rowOff>
    </xdr:to>
    <xdr:sp macro="" textlink="">
      <xdr:nvSpPr>
        <xdr:cNvPr id="243" name="フローチャート: 判断 242"/>
        <xdr:cNvSpPr/>
      </xdr:nvSpPr>
      <xdr:spPr>
        <a:xfrm>
          <a:off x="6921500" y="107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27940</xdr:rowOff>
    </xdr:from>
    <xdr:to>
      <xdr:col>55</xdr:col>
      <xdr:colOff>50800</xdr:colOff>
      <xdr:row>63</xdr:row>
      <xdr:rowOff>129540</xdr:rowOff>
    </xdr:to>
    <xdr:sp macro="" textlink="">
      <xdr:nvSpPr>
        <xdr:cNvPr id="249" name="楕円 248"/>
        <xdr:cNvSpPr/>
      </xdr:nvSpPr>
      <xdr:spPr>
        <a:xfrm>
          <a:off x="10426700" y="108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6367</xdr:rowOff>
    </xdr:from>
    <xdr:ext cx="469744" cy="259045"/>
    <xdr:sp macro="" textlink="">
      <xdr:nvSpPr>
        <xdr:cNvPr id="250" name="【体育館・プール】&#10;一人当たり面積該当値テキスト"/>
        <xdr:cNvSpPr txBox="1"/>
      </xdr:nvSpPr>
      <xdr:spPr>
        <a:xfrm>
          <a:off x="10515600" y="108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30480</xdr:rowOff>
    </xdr:from>
    <xdr:to>
      <xdr:col>50</xdr:col>
      <xdr:colOff>165100</xdr:colOff>
      <xdr:row>63</xdr:row>
      <xdr:rowOff>132080</xdr:rowOff>
    </xdr:to>
    <xdr:sp macro="" textlink="">
      <xdr:nvSpPr>
        <xdr:cNvPr id="251" name="楕円 250"/>
        <xdr:cNvSpPr/>
      </xdr:nvSpPr>
      <xdr:spPr>
        <a:xfrm>
          <a:off x="9588500" y="108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78740</xdr:rowOff>
    </xdr:from>
    <xdr:to>
      <xdr:col>55</xdr:col>
      <xdr:colOff>0</xdr:colOff>
      <xdr:row>63</xdr:row>
      <xdr:rowOff>81280</xdr:rowOff>
    </xdr:to>
    <xdr:cxnSp macro="">
      <xdr:nvCxnSpPr>
        <xdr:cNvPr id="252" name="直線コネクタ 251"/>
        <xdr:cNvCxnSpPr/>
      </xdr:nvCxnSpPr>
      <xdr:spPr>
        <a:xfrm flipV="1">
          <a:off x="9639300" y="1088009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31750</xdr:rowOff>
    </xdr:from>
    <xdr:to>
      <xdr:col>46</xdr:col>
      <xdr:colOff>38100</xdr:colOff>
      <xdr:row>63</xdr:row>
      <xdr:rowOff>133350</xdr:rowOff>
    </xdr:to>
    <xdr:sp macro="" textlink="">
      <xdr:nvSpPr>
        <xdr:cNvPr id="253" name="楕円 252"/>
        <xdr:cNvSpPr/>
      </xdr:nvSpPr>
      <xdr:spPr>
        <a:xfrm>
          <a:off x="8699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81280</xdr:rowOff>
    </xdr:from>
    <xdr:to>
      <xdr:col>50</xdr:col>
      <xdr:colOff>114300</xdr:colOff>
      <xdr:row>63</xdr:row>
      <xdr:rowOff>82550</xdr:rowOff>
    </xdr:to>
    <xdr:cxnSp macro="">
      <xdr:nvCxnSpPr>
        <xdr:cNvPr id="254" name="直線コネクタ 253"/>
        <xdr:cNvCxnSpPr/>
      </xdr:nvCxnSpPr>
      <xdr:spPr>
        <a:xfrm flipV="1">
          <a:off x="8750300" y="108826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34290</xdr:rowOff>
    </xdr:from>
    <xdr:to>
      <xdr:col>41</xdr:col>
      <xdr:colOff>101600</xdr:colOff>
      <xdr:row>63</xdr:row>
      <xdr:rowOff>135890</xdr:rowOff>
    </xdr:to>
    <xdr:sp macro="" textlink="">
      <xdr:nvSpPr>
        <xdr:cNvPr id="255" name="楕円 254"/>
        <xdr:cNvSpPr/>
      </xdr:nvSpPr>
      <xdr:spPr>
        <a:xfrm>
          <a:off x="78105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82550</xdr:rowOff>
    </xdr:from>
    <xdr:to>
      <xdr:col>45</xdr:col>
      <xdr:colOff>177800</xdr:colOff>
      <xdr:row>63</xdr:row>
      <xdr:rowOff>85090</xdr:rowOff>
    </xdr:to>
    <xdr:cxnSp macro="">
      <xdr:nvCxnSpPr>
        <xdr:cNvPr id="256" name="直線コネクタ 255"/>
        <xdr:cNvCxnSpPr/>
      </xdr:nvCxnSpPr>
      <xdr:spPr>
        <a:xfrm flipV="1">
          <a:off x="7861300" y="108839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35560</xdr:rowOff>
    </xdr:from>
    <xdr:to>
      <xdr:col>36</xdr:col>
      <xdr:colOff>165100</xdr:colOff>
      <xdr:row>63</xdr:row>
      <xdr:rowOff>137160</xdr:rowOff>
    </xdr:to>
    <xdr:sp macro="" textlink="">
      <xdr:nvSpPr>
        <xdr:cNvPr id="257" name="楕円 256"/>
        <xdr:cNvSpPr/>
      </xdr:nvSpPr>
      <xdr:spPr>
        <a:xfrm>
          <a:off x="69215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85090</xdr:rowOff>
    </xdr:from>
    <xdr:to>
      <xdr:col>41</xdr:col>
      <xdr:colOff>50800</xdr:colOff>
      <xdr:row>63</xdr:row>
      <xdr:rowOff>86360</xdr:rowOff>
    </xdr:to>
    <xdr:cxnSp macro="">
      <xdr:nvCxnSpPr>
        <xdr:cNvPr id="258" name="直線コネクタ 257"/>
        <xdr:cNvCxnSpPr/>
      </xdr:nvCxnSpPr>
      <xdr:spPr>
        <a:xfrm flipV="1">
          <a:off x="6972300" y="108864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167657</xdr:rowOff>
    </xdr:from>
    <xdr:ext cx="469744" cy="259045"/>
    <xdr:sp macro="" textlink="">
      <xdr:nvSpPr>
        <xdr:cNvPr id="259" name="n_1aveValue【体育館・プール】&#10;一人当たり面積"/>
        <xdr:cNvSpPr txBox="1"/>
      </xdr:nvSpPr>
      <xdr:spPr>
        <a:xfrm>
          <a:off x="93917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60977</xdr:rowOff>
    </xdr:from>
    <xdr:ext cx="469744" cy="259045"/>
    <xdr:sp macro="" textlink="">
      <xdr:nvSpPr>
        <xdr:cNvPr id="260" name="n_2aveValue【体育館・プール】&#10;一人当たり面積"/>
        <xdr:cNvSpPr txBox="1"/>
      </xdr:nvSpPr>
      <xdr:spPr>
        <a:xfrm>
          <a:off x="85154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59707</xdr:rowOff>
    </xdr:from>
    <xdr:ext cx="469744" cy="259045"/>
    <xdr:sp macro="" textlink="">
      <xdr:nvSpPr>
        <xdr:cNvPr id="261" name="n_3aveValue【体育館・プール】&#10;一人当たり面積"/>
        <xdr:cNvSpPr txBox="1"/>
      </xdr:nvSpPr>
      <xdr:spPr>
        <a:xfrm>
          <a:off x="7626427" y="1051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64787</xdr:rowOff>
    </xdr:from>
    <xdr:ext cx="469744" cy="259045"/>
    <xdr:sp macro="" textlink="">
      <xdr:nvSpPr>
        <xdr:cNvPr id="262" name="n_4aveValue【体育館・プール】&#10;一人当たり面積"/>
        <xdr:cNvSpPr txBox="1"/>
      </xdr:nvSpPr>
      <xdr:spPr>
        <a:xfrm>
          <a:off x="6737427"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123207</xdr:rowOff>
    </xdr:from>
    <xdr:ext cx="469744" cy="259045"/>
    <xdr:sp macro="" textlink="">
      <xdr:nvSpPr>
        <xdr:cNvPr id="263" name="n_1mainValue【体育館・プール】&#10;一人当たり面積"/>
        <xdr:cNvSpPr txBox="1"/>
      </xdr:nvSpPr>
      <xdr:spPr>
        <a:xfrm>
          <a:off x="9391727" y="1092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124477</xdr:rowOff>
    </xdr:from>
    <xdr:ext cx="469744" cy="259045"/>
    <xdr:sp macro="" textlink="">
      <xdr:nvSpPr>
        <xdr:cNvPr id="264" name="n_2mainValue【体育館・プール】&#10;一人当たり面積"/>
        <xdr:cNvSpPr txBox="1"/>
      </xdr:nvSpPr>
      <xdr:spPr>
        <a:xfrm>
          <a:off x="85154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127017</xdr:rowOff>
    </xdr:from>
    <xdr:ext cx="469744" cy="259045"/>
    <xdr:sp macro="" textlink="">
      <xdr:nvSpPr>
        <xdr:cNvPr id="265" name="n_3mainValue【体育館・プール】&#10;一人当たり面積"/>
        <xdr:cNvSpPr txBox="1"/>
      </xdr:nvSpPr>
      <xdr:spPr>
        <a:xfrm>
          <a:off x="7626427"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128287</xdr:rowOff>
    </xdr:from>
    <xdr:ext cx="469744" cy="259045"/>
    <xdr:sp macro="" textlink="">
      <xdr:nvSpPr>
        <xdr:cNvPr id="266" name="n_4mainValue【体育館・プール】&#10;一人当たり面積"/>
        <xdr:cNvSpPr txBox="1"/>
      </xdr:nvSpPr>
      <xdr:spPr>
        <a:xfrm>
          <a:off x="6737427" y="109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6" name="【福祉施設】&#10;有形固定資産減価償却率平均値テキスト"/>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166370</xdr:rowOff>
    </xdr:from>
    <xdr:to>
      <xdr:col>15</xdr:col>
      <xdr:colOff>101600</xdr:colOff>
      <xdr:row>81</xdr:row>
      <xdr:rowOff>96520</xdr:rowOff>
    </xdr:to>
    <xdr:sp macro="" textlink="">
      <xdr:nvSpPr>
        <xdr:cNvPr id="299" name="フローチャート: 判断 298"/>
        <xdr:cNvSpPr/>
      </xdr:nvSpPr>
      <xdr:spPr>
        <a:xfrm>
          <a:off x="2857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300" name="フローチャート: 判断 299"/>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141605</xdr:rowOff>
    </xdr:from>
    <xdr:to>
      <xdr:col>6</xdr:col>
      <xdr:colOff>38100</xdr:colOff>
      <xdr:row>81</xdr:row>
      <xdr:rowOff>71755</xdr:rowOff>
    </xdr:to>
    <xdr:sp macro="" textlink="">
      <xdr:nvSpPr>
        <xdr:cNvPr id="301" name="フローチャート: 判断 300"/>
        <xdr:cNvSpPr/>
      </xdr:nvSpPr>
      <xdr:spPr>
        <a:xfrm>
          <a:off x="1079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307" name="楕円 306"/>
        <xdr:cNvSpPr/>
      </xdr:nvSpPr>
      <xdr:spPr>
        <a:xfrm>
          <a:off x="4584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99713</xdr:rowOff>
    </xdr:from>
    <xdr:ext cx="405111" cy="259045"/>
    <xdr:sp macro="" textlink="">
      <xdr:nvSpPr>
        <xdr:cNvPr id="308" name="【福祉施設】&#10;有形固定資産減価償却率該当値テキスト"/>
        <xdr:cNvSpPr txBox="1"/>
      </xdr:nvSpPr>
      <xdr:spPr>
        <a:xfrm>
          <a:off x="46736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63500</xdr:rowOff>
    </xdr:from>
    <xdr:to>
      <xdr:col>20</xdr:col>
      <xdr:colOff>38100</xdr:colOff>
      <xdr:row>81</xdr:row>
      <xdr:rowOff>165100</xdr:rowOff>
    </xdr:to>
    <xdr:sp macro="" textlink="">
      <xdr:nvSpPr>
        <xdr:cNvPr id="309" name="楕円 308"/>
        <xdr:cNvSpPr/>
      </xdr:nvSpPr>
      <xdr:spPr>
        <a:xfrm>
          <a:off x="3746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114300</xdr:rowOff>
    </xdr:from>
    <xdr:to>
      <xdr:col>24</xdr:col>
      <xdr:colOff>63500</xdr:colOff>
      <xdr:row>81</xdr:row>
      <xdr:rowOff>127636</xdr:rowOff>
    </xdr:to>
    <xdr:cxnSp macro="">
      <xdr:nvCxnSpPr>
        <xdr:cNvPr id="310" name="直線コネクタ 309"/>
        <xdr:cNvCxnSpPr/>
      </xdr:nvCxnSpPr>
      <xdr:spPr>
        <a:xfrm>
          <a:off x="3797300" y="1400175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27305</xdr:rowOff>
    </xdr:from>
    <xdr:to>
      <xdr:col>15</xdr:col>
      <xdr:colOff>101600</xdr:colOff>
      <xdr:row>81</xdr:row>
      <xdr:rowOff>128905</xdr:rowOff>
    </xdr:to>
    <xdr:sp macro="" textlink="">
      <xdr:nvSpPr>
        <xdr:cNvPr id="311" name="楕円 310"/>
        <xdr:cNvSpPr/>
      </xdr:nvSpPr>
      <xdr:spPr>
        <a:xfrm>
          <a:off x="2857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78105</xdr:rowOff>
    </xdr:from>
    <xdr:to>
      <xdr:col>19</xdr:col>
      <xdr:colOff>177800</xdr:colOff>
      <xdr:row>81</xdr:row>
      <xdr:rowOff>114300</xdr:rowOff>
    </xdr:to>
    <xdr:cxnSp macro="">
      <xdr:nvCxnSpPr>
        <xdr:cNvPr id="312" name="直線コネクタ 311"/>
        <xdr:cNvCxnSpPr/>
      </xdr:nvCxnSpPr>
      <xdr:spPr>
        <a:xfrm>
          <a:off x="2908300" y="139655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162561</xdr:rowOff>
    </xdr:from>
    <xdr:to>
      <xdr:col>10</xdr:col>
      <xdr:colOff>165100</xdr:colOff>
      <xdr:row>81</xdr:row>
      <xdr:rowOff>92711</xdr:rowOff>
    </xdr:to>
    <xdr:sp macro="" textlink="">
      <xdr:nvSpPr>
        <xdr:cNvPr id="313" name="楕円 312"/>
        <xdr:cNvSpPr/>
      </xdr:nvSpPr>
      <xdr:spPr>
        <a:xfrm>
          <a:off x="1968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41911</xdr:rowOff>
    </xdr:from>
    <xdr:to>
      <xdr:col>15</xdr:col>
      <xdr:colOff>50800</xdr:colOff>
      <xdr:row>81</xdr:row>
      <xdr:rowOff>78105</xdr:rowOff>
    </xdr:to>
    <xdr:cxnSp macro="">
      <xdr:nvCxnSpPr>
        <xdr:cNvPr id="314" name="直線コネクタ 313"/>
        <xdr:cNvCxnSpPr/>
      </xdr:nvCxnSpPr>
      <xdr:spPr>
        <a:xfrm>
          <a:off x="2019300" y="139293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78739</xdr:rowOff>
    </xdr:from>
    <xdr:to>
      <xdr:col>6</xdr:col>
      <xdr:colOff>38100</xdr:colOff>
      <xdr:row>82</xdr:row>
      <xdr:rowOff>8889</xdr:rowOff>
    </xdr:to>
    <xdr:sp macro="" textlink="">
      <xdr:nvSpPr>
        <xdr:cNvPr id="315" name="楕円 314"/>
        <xdr:cNvSpPr/>
      </xdr:nvSpPr>
      <xdr:spPr>
        <a:xfrm>
          <a:off x="1079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41911</xdr:rowOff>
    </xdr:from>
    <xdr:to>
      <xdr:col>10</xdr:col>
      <xdr:colOff>114300</xdr:colOff>
      <xdr:row>81</xdr:row>
      <xdr:rowOff>129539</xdr:rowOff>
    </xdr:to>
    <xdr:cxnSp macro="">
      <xdr:nvCxnSpPr>
        <xdr:cNvPr id="316" name="直線コネクタ 315"/>
        <xdr:cNvCxnSpPr/>
      </xdr:nvCxnSpPr>
      <xdr:spPr>
        <a:xfrm flipV="1">
          <a:off x="1130300" y="139293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165752</xdr:rowOff>
    </xdr:from>
    <xdr:ext cx="405111" cy="259045"/>
    <xdr:sp macro="" textlink="">
      <xdr:nvSpPr>
        <xdr:cNvPr id="317" name="n_1aveValue【福祉施設】&#10;有形固定資産減価償却率"/>
        <xdr:cNvSpPr txBox="1"/>
      </xdr:nvSpPr>
      <xdr:spPr>
        <a:xfrm>
          <a:off x="35820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113047</xdr:rowOff>
    </xdr:from>
    <xdr:ext cx="405111" cy="259045"/>
    <xdr:sp macro="" textlink="">
      <xdr:nvSpPr>
        <xdr:cNvPr id="318" name="n_2aveValue【福祉施設】&#10;有形固定資産減価償却率"/>
        <xdr:cNvSpPr txBox="1"/>
      </xdr:nvSpPr>
      <xdr:spPr>
        <a:xfrm>
          <a:off x="2705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319" name="n_3aveValue【福祉施設】&#10;有形固定資産減価償却率"/>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88282</xdr:rowOff>
    </xdr:from>
    <xdr:ext cx="405111" cy="259045"/>
    <xdr:sp macro="" textlink="">
      <xdr:nvSpPr>
        <xdr:cNvPr id="320" name="n_4aveValue【福祉施設】&#10;有形固定資産減価償却率"/>
        <xdr:cNvSpPr txBox="1"/>
      </xdr:nvSpPr>
      <xdr:spPr>
        <a:xfrm>
          <a:off x="927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10177</xdr:rowOff>
    </xdr:from>
    <xdr:ext cx="405111" cy="259045"/>
    <xdr:sp macro="" textlink="">
      <xdr:nvSpPr>
        <xdr:cNvPr id="321" name="n_1mainValue【福祉施設】&#10;有形固定資産減価償却率"/>
        <xdr:cNvSpPr txBox="1"/>
      </xdr:nvSpPr>
      <xdr:spPr>
        <a:xfrm>
          <a:off x="35820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120032</xdr:rowOff>
    </xdr:from>
    <xdr:ext cx="405111" cy="259045"/>
    <xdr:sp macro="" textlink="">
      <xdr:nvSpPr>
        <xdr:cNvPr id="322" name="n_2mainValue【福祉施設】&#10;有形固定資産減価償却率"/>
        <xdr:cNvSpPr txBox="1"/>
      </xdr:nvSpPr>
      <xdr:spPr>
        <a:xfrm>
          <a:off x="2705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83838</xdr:rowOff>
    </xdr:from>
    <xdr:ext cx="405111" cy="259045"/>
    <xdr:sp macro="" textlink="">
      <xdr:nvSpPr>
        <xdr:cNvPr id="323" name="n_3mainValue【福祉施設】&#10;有形固定資産減価償却率"/>
        <xdr:cNvSpPr txBox="1"/>
      </xdr:nvSpPr>
      <xdr:spPr>
        <a:xfrm>
          <a:off x="1816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24" name="n_4mainValue【福祉施設】&#10;有形固定資産減価償却率"/>
        <xdr:cNvSpPr txBox="1"/>
      </xdr:nvSpPr>
      <xdr:spPr>
        <a:xfrm>
          <a:off x="927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118127</xdr:rowOff>
    </xdr:from>
    <xdr:ext cx="469744" cy="259045"/>
    <xdr:sp macro="" textlink="">
      <xdr:nvSpPr>
        <xdr:cNvPr id="353" name="【福祉施設】&#10;一人当たり面積平均値テキスト"/>
        <xdr:cNvSpPr txBox="1"/>
      </xdr:nvSpPr>
      <xdr:spPr>
        <a:xfrm>
          <a:off x="10515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139700</xdr:rowOff>
    </xdr:from>
    <xdr:to>
      <xdr:col>46</xdr:col>
      <xdr:colOff>38100</xdr:colOff>
      <xdr:row>85</xdr:row>
      <xdr:rowOff>69850</xdr:rowOff>
    </xdr:to>
    <xdr:sp macro="" textlink="">
      <xdr:nvSpPr>
        <xdr:cNvPr id="356" name="フローチャート: 判断 355"/>
        <xdr:cNvSpPr/>
      </xdr:nvSpPr>
      <xdr:spPr>
        <a:xfrm>
          <a:off x="8699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143511</xdr:rowOff>
    </xdr:from>
    <xdr:to>
      <xdr:col>41</xdr:col>
      <xdr:colOff>101600</xdr:colOff>
      <xdr:row>85</xdr:row>
      <xdr:rowOff>73661</xdr:rowOff>
    </xdr:to>
    <xdr:sp macro="" textlink="">
      <xdr:nvSpPr>
        <xdr:cNvPr id="357" name="フローチャート: 判断 356"/>
        <xdr:cNvSpPr/>
      </xdr:nvSpPr>
      <xdr:spPr>
        <a:xfrm>
          <a:off x="7810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139700</xdr:rowOff>
    </xdr:from>
    <xdr:to>
      <xdr:col>36</xdr:col>
      <xdr:colOff>165100</xdr:colOff>
      <xdr:row>85</xdr:row>
      <xdr:rowOff>69850</xdr:rowOff>
    </xdr:to>
    <xdr:sp macro="" textlink="">
      <xdr:nvSpPr>
        <xdr:cNvPr id="358" name="フローチャート: 判断 357"/>
        <xdr:cNvSpPr/>
      </xdr:nvSpPr>
      <xdr:spPr>
        <a:xfrm>
          <a:off x="6921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124461</xdr:rowOff>
    </xdr:from>
    <xdr:to>
      <xdr:col>55</xdr:col>
      <xdr:colOff>50800</xdr:colOff>
      <xdr:row>80</xdr:row>
      <xdr:rowOff>54611</xdr:rowOff>
    </xdr:to>
    <xdr:sp macro="" textlink="">
      <xdr:nvSpPr>
        <xdr:cNvPr id="364" name="楕円 363"/>
        <xdr:cNvSpPr/>
      </xdr:nvSpPr>
      <xdr:spPr>
        <a:xfrm>
          <a:off x="10426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147338</xdr:rowOff>
    </xdr:from>
    <xdr:ext cx="469744" cy="259045"/>
    <xdr:sp macro="" textlink="">
      <xdr:nvSpPr>
        <xdr:cNvPr id="365" name="【福祉施設】&#10;一人当たり面積該当値テキスト"/>
        <xdr:cNvSpPr txBox="1"/>
      </xdr:nvSpPr>
      <xdr:spPr>
        <a:xfrm>
          <a:off x="10515600"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52070</xdr:rowOff>
    </xdr:from>
    <xdr:to>
      <xdr:col>50</xdr:col>
      <xdr:colOff>165100</xdr:colOff>
      <xdr:row>79</xdr:row>
      <xdr:rowOff>153670</xdr:rowOff>
    </xdr:to>
    <xdr:sp macro="" textlink="">
      <xdr:nvSpPr>
        <xdr:cNvPr id="366" name="楕円 365"/>
        <xdr:cNvSpPr/>
      </xdr:nvSpPr>
      <xdr:spPr>
        <a:xfrm>
          <a:off x="9588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102870</xdr:rowOff>
    </xdr:from>
    <xdr:to>
      <xdr:col>55</xdr:col>
      <xdr:colOff>0</xdr:colOff>
      <xdr:row>80</xdr:row>
      <xdr:rowOff>3811</xdr:rowOff>
    </xdr:to>
    <xdr:cxnSp macro="">
      <xdr:nvCxnSpPr>
        <xdr:cNvPr id="367" name="直線コネクタ 366"/>
        <xdr:cNvCxnSpPr/>
      </xdr:nvCxnSpPr>
      <xdr:spPr>
        <a:xfrm>
          <a:off x="9639300" y="136474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67311</xdr:rowOff>
    </xdr:from>
    <xdr:to>
      <xdr:col>46</xdr:col>
      <xdr:colOff>38100</xdr:colOff>
      <xdr:row>79</xdr:row>
      <xdr:rowOff>168911</xdr:rowOff>
    </xdr:to>
    <xdr:sp macro="" textlink="">
      <xdr:nvSpPr>
        <xdr:cNvPr id="368" name="楕円 367"/>
        <xdr:cNvSpPr/>
      </xdr:nvSpPr>
      <xdr:spPr>
        <a:xfrm>
          <a:off x="8699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102870</xdr:rowOff>
    </xdr:from>
    <xdr:to>
      <xdr:col>50</xdr:col>
      <xdr:colOff>114300</xdr:colOff>
      <xdr:row>79</xdr:row>
      <xdr:rowOff>118111</xdr:rowOff>
    </xdr:to>
    <xdr:cxnSp macro="">
      <xdr:nvCxnSpPr>
        <xdr:cNvPr id="369" name="直線コネクタ 368"/>
        <xdr:cNvCxnSpPr/>
      </xdr:nvCxnSpPr>
      <xdr:spPr>
        <a:xfrm flipV="1">
          <a:off x="8750300" y="13647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78739</xdr:rowOff>
    </xdr:from>
    <xdr:to>
      <xdr:col>41</xdr:col>
      <xdr:colOff>101600</xdr:colOff>
      <xdr:row>80</xdr:row>
      <xdr:rowOff>8889</xdr:rowOff>
    </xdr:to>
    <xdr:sp macro="" textlink="">
      <xdr:nvSpPr>
        <xdr:cNvPr id="370" name="楕円 369"/>
        <xdr:cNvSpPr/>
      </xdr:nvSpPr>
      <xdr:spPr>
        <a:xfrm>
          <a:off x="7810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118111</xdr:rowOff>
    </xdr:from>
    <xdr:to>
      <xdr:col>45</xdr:col>
      <xdr:colOff>177800</xdr:colOff>
      <xdr:row>79</xdr:row>
      <xdr:rowOff>129539</xdr:rowOff>
    </xdr:to>
    <xdr:cxnSp macro="">
      <xdr:nvCxnSpPr>
        <xdr:cNvPr id="371" name="直線コネクタ 370"/>
        <xdr:cNvCxnSpPr/>
      </xdr:nvCxnSpPr>
      <xdr:spPr>
        <a:xfrm flipV="1">
          <a:off x="7861300" y="136626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151130</xdr:rowOff>
    </xdr:from>
    <xdr:to>
      <xdr:col>36</xdr:col>
      <xdr:colOff>165100</xdr:colOff>
      <xdr:row>79</xdr:row>
      <xdr:rowOff>81280</xdr:rowOff>
    </xdr:to>
    <xdr:sp macro="" textlink="">
      <xdr:nvSpPr>
        <xdr:cNvPr id="372" name="楕円 371"/>
        <xdr:cNvSpPr/>
      </xdr:nvSpPr>
      <xdr:spPr>
        <a:xfrm>
          <a:off x="6921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30480</xdr:rowOff>
    </xdr:from>
    <xdr:to>
      <xdr:col>41</xdr:col>
      <xdr:colOff>50800</xdr:colOff>
      <xdr:row>79</xdr:row>
      <xdr:rowOff>129539</xdr:rowOff>
    </xdr:to>
    <xdr:cxnSp macro="">
      <xdr:nvCxnSpPr>
        <xdr:cNvPr id="373" name="直線コネクタ 372"/>
        <xdr:cNvCxnSpPr/>
      </xdr:nvCxnSpPr>
      <xdr:spPr>
        <a:xfrm>
          <a:off x="6972300" y="135750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74" name="n_1aveValue【福祉施設】&#10;一人当たり面積"/>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60977</xdr:rowOff>
    </xdr:from>
    <xdr:ext cx="469744" cy="259045"/>
    <xdr:sp macro="" textlink="">
      <xdr:nvSpPr>
        <xdr:cNvPr id="375" name="n_2aveValue【福祉施設】&#10;一人当たり面積"/>
        <xdr:cNvSpPr txBox="1"/>
      </xdr:nvSpPr>
      <xdr:spPr>
        <a:xfrm>
          <a:off x="8515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64788</xdr:rowOff>
    </xdr:from>
    <xdr:ext cx="469744" cy="259045"/>
    <xdr:sp macro="" textlink="">
      <xdr:nvSpPr>
        <xdr:cNvPr id="376" name="n_3aveValue【福祉施設】&#10;一人当たり面積"/>
        <xdr:cNvSpPr txBox="1"/>
      </xdr:nvSpPr>
      <xdr:spPr>
        <a:xfrm>
          <a:off x="7626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60977</xdr:rowOff>
    </xdr:from>
    <xdr:ext cx="469744" cy="259045"/>
    <xdr:sp macro="" textlink="">
      <xdr:nvSpPr>
        <xdr:cNvPr id="377" name="n_4aveValue【福祉施設】&#10;一人当たり面積"/>
        <xdr:cNvSpPr txBox="1"/>
      </xdr:nvSpPr>
      <xdr:spPr>
        <a:xfrm>
          <a:off x="6737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170197</xdr:rowOff>
    </xdr:from>
    <xdr:ext cx="469744" cy="259045"/>
    <xdr:sp macro="" textlink="">
      <xdr:nvSpPr>
        <xdr:cNvPr id="378" name="n_1mainValue【福祉施設】&#10;一人当たり面積"/>
        <xdr:cNvSpPr txBox="1"/>
      </xdr:nvSpPr>
      <xdr:spPr>
        <a:xfrm>
          <a:off x="9391727" y="133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13988</xdr:rowOff>
    </xdr:from>
    <xdr:ext cx="469744" cy="259045"/>
    <xdr:sp macro="" textlink="">
      <xdr:nvSpPr>
        <xdr:cNvPr id="379" name="n_2mainValue【福祉施設】&#10;一人当たり面積"/>
        <xdr:cNvSpPr txBox="1"/>
      </xdr:nvSpPr>
      <xdr:spPr>
        <a:xfrm>
          <a:off x="8515427" y="133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25416</xdr:rowOff>
    </xdr:from>
    <xdr:ext cx="469744" cy="259045"/>
    <xdr:sp macro="" textlink="">
      <xdr:nvSpPr>
        <xdr:cNvPr id="380" name="n_3mainValue【福祉施設】&#10;一人当たり面積"/>
        <xdr:cNvSpPr txBox="1"/>
      </xdr:nvSpPr>
      <xdr:spPr>
        <a:xfrm>
          <a:off x="7626427" y="1339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97807</xdr:rowOff>
    </xdr:from>
    <xdr:ext cx="469744" cy="259045"/>
    <xdr:sp macro="" textlink="">
      <xdr:nvSpPr>
        <xdr:cNvPr id="381" name="n_4mainValue【福祉施設】&#10;一人当たり面積"/>
        <xdr:cNvSpPr txBox="1"/>
      </xdr:nvSpPr>
      <xdr:spPr>
        <a:xfrm>
          <a:off x="6737427" y="1329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411" name="【市民会館】&#10;有形固定資産減価償却率平均値テキスト"/>
        <xdr:cNvSpPr txBox="1"/>
      </xdr:nvSpPr>
      <xdr:spPr>
        <a:xfrm>
          <a:off x="4673600" y="1748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93980</xdr:rowOff>
    </xdr:from>
    <xdr:to>
      <xdr:col>15</xdr:col>
      <xdr:colOff>101600</xdr:colOff>
      <xdr:row>104</xdr:row>
      <xdr:rowOff>24130</xdr:rowOff>
    </xdr:to>
    <xdr:sp macro="" textlink="">
      <xdr:nvSpPr>
        <xdr:cNvPr id="414" name="フローチャート: 判断 413"/>
        <xdr:cNvSpPr/>
      </xdr:nvSpPr>
      <xdr:spPr>
        <a:xfrm>
          <a:off x="28575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78739</xdr:rowOff>
    </xdr:from>
    <xdr:to>
      <xdr:col>10</xdr:col>
      <xdr:colOff>165100</xdr:colOff>
      <xdr:row>104</xdr:row>
      <xdr:rowOff>8889</xdr:rowOff>
    </xdr:to>
    <xdr:sp macro="" textlink="">
      <xdr:nvSpPr>
        <xdr:cNvPr id="415" name="フローチャート: 判断 414"/>
        <xdr:cNvSpPr/>
      </xdr:nvSpPr>
      <xdr:spPr>
        <a:xfrm>
          <a:off x="1968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135889</xdr:rowOff>
    </xdr:from>
    <xdr:to>
      <xdr:col>6</xdr:col>
      <xdr:colOff>38100</xdr:colOff>
      <xdr:row>103</xdr:row>
      <xdr:rowOff>66039</xdr:rowOff>
    </xdr:to>
    <xdr:sp macro="" textlink="">
      <xdr:nvSpPr>
        <xdr:cNvPr id="416" name="フローチャート: 判断 415"/>
        <xdr:cNvSpPr/>
      </xdr:nvSpPr>
      <xdr:spPr>
        <a:xfrm>
          <a:off x="10795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17780</xdr:rowOff>
    </xdr:from>
    <xdr:to>
      <xdr:col>24</xdr:col>
      <xdr:colOff>114300</xdr:colOff>
      <xdr:row>105</xdr:row>
      <xdr:rowOff>119380</xdr:rowOff>
    </xdr:to>
    <xdr:sp macro="" textlink="">
      <xdr:nvSpPr>
        <xdr:cNvPr id="422" name="楕円 421"/>
        <xdr:cNvSpPr/>
      </xdr:nvSpPr>
      <xdr:spPr>
        <a:xfrm>
          <a:off x="45847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167657</xdr:rowOff>
    </xdr:from>
    <xdr:ext cx="405111" cy="259045"/>
    <xdr:sp macro="" textlink="">
      <xdr:nvSpPr>
        <xdr:cNvPr id="423" name="【市民会館】&#10;有形固定資産減価償却率該当値テキスト"/>
        <xdr:cNvSpPr txBox="1"/>
      </xdr:nvSpPr>
      <xdr:spPr>
        <a:xfrm>
          <a:off x="4673600"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166370</xdr:rowOff>
    </xdr:from>
    <xdr:to>
      <xdr:col>20</xdr:col>
      <xdr:colOff>38100</xdr:colOff>
      <xdr:row>105</xdr:row>
      <xdr:rowOff>96520</xdr:rowOff>
    </xdr:to>
    <xdr:sp macro="" textlink="">
      <xdr:nvSpPr>
        <xdr:cNvPr id="424" name="楕円 423"/>
        <xdr:cNvSpPr/>
      </xdr:nvSpPr>
      <xdr:spPr>
        <a:xfrm>
          <a:off x="3746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45720</xdr:rowOff>
    </xdr:from>
    <xdr:to>
      <xdr:col>24</xdr:col>
      <xdr:colOff>63500</xdr:colOff>
      <xdr:row>105</xdr:row>
      <xdr:rowOff>68580</xdr:rowOff>
    </xdr:to>
    <xdr:cxnSp macro="">
      <xdr:nvCxnSpPr>
        <xdr:cNvPr id="425" name="直線コネクタ 424"/>
        <xdr:cNvCxnSpPr/>
      </xdr:nvCxnSpPr>
      <xdr:spPr>
        <a:xfrm>
          <a:off x="3797300" y="180479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149225</xdr:rowOff>
    </xdr:from>
    <xdr:to>
      <xdr:col>15</xdr:col>
      <xdr:colOff>101600</xdr:colOff>
      <xdr:row>105</xdr:row>
      <xdr:rowOff>79375</xdr:rowOff>
    </xdr:to>
    <xdr:sp macro="" textlink="">
      <xdr:nvSpPr>
        <xdr:cNvPr id="426" name="楕円 425"/>
        <xdr:cNvSpPr/>
      </xdr:nvSpPr>
      <xdr:spPr>
        <a:xfrm>
          <a:off x="2857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28575</xdr:rowOff>
    </xdr:from>
    <xdr:to>
      <xdr:col>19</xdr:col>
      <xdr:colOff>177800</xdr:colOff>
      <xdr:row>105</xdr:row>
      <xdr:rowOff>45720</xdr:rowOff>
    </xdr:to>
    <xdr:cxnSp macro="">
      <xdr:nvCxnSpPr>
        <xdr:cNvPr id="427" name="直線コネクタ 426"/>
        <xdr:cNvCxnSpPr/>
      </xdr:nvCxnSpPr>
      <xdr:spPr>
        <a:xfrm>
          <a:off x="2908300" y="180308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111125</xdr:rowOff>
    </xdr:from>
    <xdr:to>
      <xdr:col>10</xdr:col>
      <xdr:colOff>165100</xdr:colOff>
      <xdr:row>105</xdr:row>
      <xdr:rowOff>41275</xdr:rowOff>
    </xdr:to>
    <xdr:sp macro="" textlink="">
      <xdr:nvSpPr>
        <xdr:cNvPr id="428" name="楕円 427"/>
        <xdr:cNvSpPr/>
      </xdr:nvSpPr>
      <xdr:spPr>
        <a:xfrm>
          <a:off x="1968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161925</xdr:rowOff>
    </xdr:from>
    <xdr:to>
      <xdr:col>15</xdr:col>
      <xdr:colOff>50800</xdr:colOff>
      <xdr:row>105</xdr:row>
      <xdr:rowOff>28575</xdr:rowOff>
    </xdr:to>
    <xdr:cxnSp macro="">
      <xdr:nvCxnSpPr>
        <xdr:cNvPr id="429" name="直線コネクタ 428"/>
        <xdr:cNvCxnSpPr/>
      </xdr:nvCxnSpPr>
      <xdr:spPr>
        <a:xfrm>
          <a:off x="2019300" y="17992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76836</xdr:rowOff>
    </xdr:from>
    <xdr:to>
      <xdr:col>6</xdr:col>
      <xdr:colOff>38100</xdr:colOff>
      <xdr:row>105</xdr:row>
      <xdr:rowOff>6986</xdr:rowOff>
    </xdr:to>
    <xdr:sp macro="" textlink="">
      <xdr:nvSpPr>
        <xdr:cNvPr id="430" name="楕円 429"/>
        <xdr:cNvSpPr/>
      </xdr:nvSpPr>
      <xdr:spPr>
        <a:xfrm>
          <a:off x="1079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127636</xdr:rowOff>
    </xdr:from>
    <xdr:to>
      <xdr:col>10</xdr:col>
      <xdr:colOff>114300</xdr:colOff>
      <xdr:row>104</xdr:row>
      <xdr:rowOff>161925</xdr:rowOff>
    </xdr:to>
    <xdr:cxnSp macro="">
      <xdr:nvCxnSpPr>
        <xdr:cNvPr id="431" name="直線コネクタ 430"/>
        <xdr:cNvCxnSpPr/>
      </xdr:nvCxnSpPr>
      <xdr:spPr>
        <a:xfrm>
          <a:off x="1130300" y="179584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32" name="n_1aveValue【市民会館】&#10;有形固定資産減価償却率"/>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40657</xdr:rowOff>
    </xdr:from>
    <xdr:ext cx="405111" cy="259045"/>
    <xdr:sp macro="" textlink="">
      <xdr:nvSpPr>
        <xdr:cNvPr id="433" name="n_2aveValue【市民会館】&#10;有形固定資産減価償却率"/>
        <xdr:cNvSpPr txBox="1"/>
      </xdr:nvSpPr>
      <xdr:spPr>
        <a:xfrm>
          <a:off x="2705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25416</xdr:rowOff>
    </xdr:from>
    <xdr:ext cx="405111" cy="259045"/>
    <xdr:sp macro="" textlink="">
      <xdr:nvSpPr>
        <xdr:cNvPr id="434" name="n_3aveValue【市民会館】&#10;有形固定資産減価償却率"/>
        <xdr:cNvSpPr txBox="1"/>
      </xdr:nvSpPr>
      <xdr:spPr>
        <a:xfrm>
          <a:off x="1816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82566</xdr:rowOff>
    </xdr:from>
    <xdr:ext cx="405111" cy="259045"/>
    <xdr:sp macro="" textlink="">
      <xdr:nvSpPr>
        <xdr:cNvPr id="435" name="n_4aveValue【市民会館】&#10;有形固定資産減価償却率"/>
        <xdr:cNvSpPr txBox="1"/>
      </xdr:nvSpPr>
      <xdr:spPr>
        <a:xfrm>
          <a:off x="9277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87647</xdr:rowOff>
    </xdr:from>
    <xdr:ext cx="405111" cy="259045"/>
    <xdr:sp macro="" textlink="">
      <xdr:nvSpPr>
        <xdr:cNvPr id="436" name="n_1mainValue【市民会館】&#10;有形固定資産減価償却率"/>
        <xdr:cNvSpPr txBox="1"/>
      </xdr:nvSpPr>
      <xdr:spPr>
        <a:xfrm>
          <a:off x="35820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70502</xdr:rowOff>
    </xdr:from>
    <xdr:ext cx="405111" cy="259045"/>
    <xdr:sp macro="" textlink="">
      <xdr:nvSpPr>
        <xdr:cNvPr id="437" name="n_2mainValue【市民会館】&#10;有形固定資産減価償却率"/>
        <xdr:cNvSpPr txBox="1"/>
      </xdr:nvSpPr>
      <xdr:spPr>
        <a:xfrm>
          <a:off x="27057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32402</xdr:rowOff>
    </xdr:from>
    <xdr:ext cx="405111" cy="259045"/>
    <xdr:sp macro="" textlink="">
      <xdr:nvSpPr>
        <xdr:cNvPr id="438" name="n_3mainValue【市民会館】&#10;有形固定資産減価償却率"/>
        <xdr:cNvSpPr txBox="1"/>
      </xdr:nvSpPr>
      <xdr:spPr>
        <a:xfrm>
          <a:off x="1816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169563</xdr:rowOff>
    </xdr:from>
    <xdr:ext cx="405111" cy="259045"/>
    <xdr:sp macro="" textlink="">
      <xdr:nvSpPr>
        <xdr:cNvPr id="439" name="n_4mainValue【市民会館】&#10;有形固定資産減価償却率"/>
        <xdr:cNvSpPr txBox="1"/>
      </xdr:nvSpPr>
      <xdr:spPr>
        <a:xfrm>
          <a:off x="927744"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68" name="【市民会館】&#10;一人当たり面積平均値テキスト"/>
        <xdr:cNvSpPr txBox="1"/>
      </xdr:nvSpPr>
      <xdr:spPr>
        <a:xfrm>
          <a:off x="105156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109220</xdr:rowOff>
    </xdr:from>
    <xdr:to>
      <xdr:col>41</xdr:col>
      <xdr:colOff>101600</xdr:colOff>
      <xdr:row>106</xdr:row>
      <xdr:rowOff>39370</xdr:rowOff>
    </xdr:to>
    <xdr:sp macro="" textlink="">
      <xdr:nvSpPr>
        <xdr:cNvPr id="472" name="フローチャート: 判断 471"/>
        <xdr:cNvSpPr/>
      </xdr:nvSpPr>
      <xdr:spPr>
        <a:xfrm>
          <a:off x="7810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151130</xdr:rowOff>
    </xdr:from>
    <xdr:to>
      <xdr:col>55</xdr:col>
      <xdr:colOff>50800</xdr:colOff>
      <xdr:row>104</xdr:row>
      <xdr:rowOff>81280</xdr:rowOff>
    </xdr:to>
    <xdr:sp macro="" textlink="">
      <xdr:nvSpPr>
        <xdr:cNvPr id="479" name="楕円 478"/>
        <xdr:cNvSpPr/>
      </xdr:nvSpPr>
      <xdr:spPr>
        <a:xfrm>
          <a:off x="10426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2557</xdr:rowOff>
    </xdr:from>
    <xdr:ext cx="469744" cy="259045"/>
    <xdr:sp macro="" textlink="">
      <xdr:nvSpPr>
        <xdr:cNvPr id="480" name="【市民会館】&#10;一人当たり面積該当値テキスト"/>
        <xdr:cNvSpPr txBox="1"/>
      </xdr:nvSpPr>
      <xdr:spPr>
        <a:xfrm>
          <a:off x="10515600"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158750</xdr:rowOff>
    </xdr:from>
    <xdr:to>
      <xdr:col>50</xdr:col>
      <xdr:colOff>165100</xdr:colOff>
      <xdr:row>104</xdr:row>
      <xdr:rowOff>88900</xdr:rowOff>
    </xdr:to>
    <xdr:sp macro="" textlink="">
      <xdr:nvSpPr>
        <xdr:cNvPr id="481" name="楕円 480"/>
        <xdr:cNvSpPr/>
      </xdr:nvSpPr>
      <xdr:spPr>
        <a:xfrm>
          <a:off x="9588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30480</xdr:rowOff>
    </xdr:from>
    <xdr:to>
      <xdr:col>55</xdr:col>
      <xdr:colOff>0</xdr:colOff>
      <xdr:row>104</xdr:row>
      <xdr:rowOff>38100</xdr:rowOff>
    </xdr:to>
    <xdr:cxnSp macro="">
      <xdr:nvCxnSpPr>
        <xdr:cNvPr id="482" name="直線コネクタ 481"/>
        <xdr:cNvCxnSpPr/>
      </xdr:nvCxnSpPr>
      <xdr:spPr>
        <a:xfrm flipV="1">
          <a:off x="9639300" y="17861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170180</xdr:rowOff>
    </xdr:from>
    <xdr:to>
      <xdr:col>46</xdr:col>
      <xdr:colOff>38100</xdr:colOff>
      <xdr:row>104</xdr:row>
      <xdr:rowOff>100330</xdr:rowOff>
    </xdr:to>
    <xdr:sp macro="" textlink="">
      <xdr:nvSpPr>
        <xdr:cNvPr id="483" name="楕円 482"/>
        <xdr:cNvSpPr/>
      </xdr:nvSpPr>
      <xdr:spPr>
        <a:xfrm>
          <a:off x="8699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38100</xdr:rowOff>
    </xdr:from>
    <xdr:to>
      <xdr:col>50</xdr:col>
      <xdr:colOff>114300</xdr:colOff>
      <xdr:row>104</xdr:row>
      <xdr:rowOff>49530</xdr:rowOff>
    </xdr:to>
    <xdr:cxnSp macro="">
      <xdr:nvCxnSpPr>
        <xdr:cNvPr id="484" name="直線コネクタ 483"/>
        <xdr:cNvCxnSpPr/>
      </xdr:nvCxnSpPr>
      <xdr:spPr>
        <a:xfrm flipV="1">
          <a:off x="8750300" y="17868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6350</xdr:rowOff>
    </xdr:from>
    <xdr:to>
      <xdr:col>41</xdr:col>
      <xdr:colOff>101600</xdr:colOff>
      <xdr:row>104</xdr:row>
      <xdr:rowOff>107950</xdr:rowOff>
    </xdr:to>
    <xdr:sp macro="" textlink="">
      <xdr:nvSpPr>
        <xdr:cNvPr id="485" name="楕円 484"/>
        <xdr:cNvSpPr/>
      </xdr:nvSpPr>
      <xdr:spPr>
        <a:xfrm>
          <a:off x="7810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49530</xdr:rowOff>
    </xdr:from>
    <xdr:to>
      <xdr:col>45</xdr:col>
      <xdr:colOff>177800</xdr:colOff>
      <xdr:row>104</xdr:row>
      <xdr:rowOff>57150</xdr:rowOff>
    </xdr:to>
    <xdr:cxnSp macro="">
      <xdr:nvCxnSpPr>
        <xdr:cNvPr id="486" name="直線コネクタ 485"/>
        <xdr:cNvCxnSpPr/>
      </xdr:nvCxnSpPr>
      <xdr:spPr>
        <a:xfrm flipV="1">
          <a:off x="7861300" y="17880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487" name="楕円 486"/>
        <xdr:cNvSpPr/>
      </xdr:nvSpPr>
      <xdr:spPr>
        <a:xfrm>
          <a:off x="6921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57150</xdr:rowOff>
    </xdr:from>
    <xdr:to>
      <xdr:col>41</xdr:col>
      <xdr:colOff>50800</xdr:colOff>
      <xdr:row>104</xdr:row>
      <xdr:rowOff>64770</xdr:rowOff>
    </xdr:to>
    <xdr:cxnSp macro="">
      <xdr:nvCxnSpPr>
        <xdr:cNvPr id="488" name="直線コネクタ 487"/>
        <xdr:cNvCxnSpPr/>
      </xdr:nvCxnSpPr>
      <xdr:spPr>
        <a:xfrm flipV="1">
          <a:off x="6972300" y="17887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9"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90" name="n_2aveValue【市民会館】&#10;一人当たり面積"/>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30497</xdr:rowOff>
    </xdr:from>
    <xdr:ext cx="469744" cy="259045"/>
    <xdr:sp macro="" textlink="">
      <xdr:nvSpPr>
        <xdr:cNvPr id="491" name="n_3aveValue【市民会館】&#10;一人当たり面積"/>
        <xdr:cNvSpPr txBox="1"/>
      </xdr:nvSpPr>
      <xdr:spPr>
        <a:xfrm>
          <a:off x="7626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92" name="n_4aveValue【市民会館】&#10;一人当たり面積"/>
        <xdr:cNvSpPr txBox="1"/>
      </xdr:nvSpPr>
      <xdr:spPr>
        <a:xfrm>
          <a:off x="6737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105427</xdr:rowOff>
    </xdr:from>
    <xdr:ext cx="469744" cy="259045"/>
    <xdr:sp macro="" textlink="">
      <xdr:nvSpPr>
        <xdr:cNvPr id="493" name="n_1mainValue【市民会館】&#10;一人当たり面積"/>
        <xdr:cNvSpPr txBox="1"/>
      </xdr:nvSpPr>
      <xdr:spPr>
        <a:xfrm>
          <a:off x="93917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116857</xdr:rowOff>
    </xdr:from>
    <xdr:ext cx="469744" cy="259045"/>
    <xdr:sp macro="" textlink="">
      <xdr:nvSpPr>
        <xdr:cNvPr id="494" name="n_2mainValue【市民会館】&#10;一人当たり面積"/>
        <xdr:cNvSpPr txBox="1"/>
      </xdr:nvSpPr>
      <xdr:spPr>
        <a:xfrm>
          <a:off x="851542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124477</xdr:rowOff>
    </xdr:from>
    <xdr:ext cx="469744" cy="259045"/>
    <xdr:sp macro="" textlink="">
      <xdr:nvSpPr>
        <xdr:cNvPr id="495" name="n_3mainValue【市民会館】&#10;一人当たり面積"/>
        <xdr:cNvSpPr txBox="1"/>
      </xdr:nvSpPr>
      <xdr:spPr>
        <a:xfrm>
          <a:off x="7626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496" name="n_4mainValue【市民会館】&#10;一人当たり面積"/>
        <xdr:cNvSpPr txBox="1"/>
      </xdr:nvSpPr>
      <xdr:spPr>
        <a:xfrm>
          <a:off x="6737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6"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153035</xdr:rowOff>
    </xdr:from>
    <xdr:to>
      <xdr:col>76</xdr:col>
      <xdr:colOff>165100</xdr:colOff>
      <xdr:row>37</xdr:row>
      <xdr:rowOff>83185</xdr:rowOff>
    </xdr:to>
    <xdr:sp macro="" textlink="">
      <xdr:nvSpPr>
        <xdr:cNvPr id="529" name="フローチャート: 判断 528"/>
        <xdr:cNvSpPr/>
      </xdr:nvSpPr>
      <xdr:spPr>
        <a:xfrm>
          <a:off x="14541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135890</xdr:rowOff>
    </xdr:from>
    <xdr:to>
      <xdr:col>72</xdr:col>
      <xdr:colOff>38100</xdr:colOff>
      <xdr:row>37</xdr:row>
      <xdr:rowOff>66040</xdr:rowOff>
    </xdr:to>
    <xdr:sp macro="" textlink="">
      <xdr:nvSpPr>
        <xdr:cNvPr id="530" name="フローチャート: 判断 529"/>
        <xdr:cNvSpPr/>
      </xdr:nvSpPr>
      <xdr:spPr>
        <a:xfrm>
          <a:off x="13652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531" name="フローチャート: 判断 530"/>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50165</xdr:rowOff>
    </xdr:from>
    <xdr:to>
      <xdr:col>85</xdr:col>
      <xdr:colOff>177800</xdr:colOff>
      <xdr:row>34</xdr:row>
      <xdr:rowOff>151765</xdr:rowOff>
    </xdr:to>
    <xdr:sp macro="" textlink="">
      <xdr:nvSpPr>
        <xdr:cNvPr id="537" name="楕円 536"/>
        <xdr:cNvSpPr/>
      </xdr:nvSpPr>
      <xdr:spPr>
        <a:xfrm>
          <a:off x="162687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73042</xdr:rowOff>
    </xdr:from>
    <xdr:ext cx="405111" cy="259045"/>
    <xdr:sp macro="" textlink="">
      <xdr:nvSpPr>
        <xdr:cNvPr id="538" name="【一般廃棄物処理施設】&#10;有形固定資産減価償却率該当値テキスト"/>
        <xdr:cNvSpPr txBox="1"/>
      </xdr:nvSpPr>
      <xdr:spPr>
        <a:xfrm>
          <a:off x="16357600"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154940</xdr:rowOff>
    </xdr:from>
    <xdr:to>
      <xdr:col>81</xdr:col>
      <xdr:colOff>101600</xdr:colOff>
      <xdr:row>34</xdr:row>
      <xdr:rowOff>85090</xdr:rowOff>
    </xdr:to>
    <xdr:sp macro="" textlink="">
      <xdr:nvSpPr>
        <xdr:cNvPr id="539" name="楕円 538"/>
        <xdr:cNvSpPr/>
      </xdr:nvSpPr>
      <xdr:spPr>
        <a:xfrm>
          <a:off x="154305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34290</xdr:rowOff>
    </xdr:from>
    <xdr:to>
      <xdr:col>85</xdr:col>
      <xdr:colOff>127000</xdr:colOff>
      <xdr:row>34</xdr:row>
      <xdr:rowOff>100965</xdr:rowOff>
    </xdr:to>
    <xdr:cxnSp macro="">
      <xdr:nvCxnSpPr>
        <xdr:cNvPr id="540" name="直線コネクタ 539"/>
        <xdr:cNvCxnSpPr/>
      </xdr:nvCxnSpPr>
      <xdr:spPr>
        <a:xfrm>
          <a:off x="15481300" y="586359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88265</xdr:rowOff>
    </xdr:from>
    <xdr:to>
      <xdr:col>76</xdr:col>
      <xdr:colOff>165100</xdr:colOff>
      <xdr:row>34</xdr:row>
      <xdr:rowOff>18415</xdr:rowOff>
    </xdr:to>
    <xdr:sp macro="" textlink="">
      <xdr:nvSpPr>
        <xdr:cNvPr id="541" name="楕円 540"/>
        <xdr:cNvSpPr/>
      </xdr:nvSpPr>
      <xdr:spPr>
        <a:xfrm>
          <a:off x="1454150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139065</xdr:rowOff>
    </xdr:from>
    <xdr:to>
      <xdr:col>81</xdr:col>
      <xdr:colOff>50800</xdr:colOff>
      <xdr:row>34</xdr:row>
      <xdr:rowOff>34290</xdr:rowOff>
    </xdr:to>
    <xdr:cxnSp macro="">
      <xdr:nvCxnSpPr>
        <xdr:cNvPr id="542" name="直線コネクタ 541"/>
        <xdr:cNvCxnSpPr/>
      </xdr:nvCxnSpPr>
      <xdr:spPr>
        <a:xfrm>
          <a:off x="14592300" y="579691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25400</xdr:rowOff>
    </xdr:from>
    <xdr:to>
      <xdr:col>72</xdr:col>
      <xdr:colOff>38100</xdr:colOff>
      <xdr:row>33</xdr:row>
      <xdr:rowOff>127000</xdr:rowOff>
    </xdr:to>
    <xdr:sp macro="" textlink="">
      <xdr:nvSpPr>
        <xdr:cNvPr id="543" name="楕円 542"/>
        <xdr:cNvSpPr/>
      </xdr:nvSpPr>
      <xdr:spPr>
        <a:xfrm>
          <a:off x="13652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76200</xdr:rowOff>
    </xdr:from>
    <xdr:to>
      <xdr:col>76</xdr:col>
      <xdr:colOff>114300</xdr:colOff>
      <xdr:row>33</xdr:row>
      <xdr:rowOff>139065</xdr:rowOff>
    </xdr:to>
    <xdr:cxnSp macro="">
      <xdr:nvCxnSpPr>
        <xdr:cNvPr id="544" name="直線コネクタ 543"/>
        <xdr:cNvCxnSpPr/>
      </xdr:nvCxnSpPr>
      <xdr:spPr>
        <a:xfrm>
          <a:off x="13703300" y="57340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135890</xdr:rowOff>
    </xdr:from>
    <xdr:to>
      <xdr:col>67</xdr:col>
      <xdr:colOff>101600</xdr:colOff>
      <xdr:row>33</xdr:row>
      <xdr:rowOff>66040</xdr:rowOff>
    </xdr:to>
    <xdr:sp macro="" textlink="">
      <xdr:nvSpPr>
        <xdr:cNvPr id="545" name="楕円 544"/>
        <xdr:cNvSpPr/>
      </xdr:nvSpPr>
      <xdr:spPr>
        <a:xfrm>
          <a:off x="12763500" y="56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15240</xdr:rowOff>
    </xdr:from>
    <xdr:to>
      <xdr:col>71</xdr:col>
      <xdr:colOff>177800</xdr:colOff>
      <xdr:row>33</xdr:row>
      <xdr:rowOff>76200</xdr:rowOff>
    </xdr:to>
    <xdr:cxnSp macro="">
      <xdr:nvCxnSpPr>
        <xdr:cNvPr id="546" name="直線コネクタ 545"/>
        <xdr:cNvCxnSpPr/>
      </xdr:nvCxnSpPr>
      <xdr:spPr>
        <a:xfrm>
          <a:off x="12814300" y="56730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114317</xdr:rowOff>
    </xdr:from>
    <xdr:ext cx="405111" cy="259045"/>
    <xdr:sp macro="" textlink="">
      <xdr:nvSpPr>
        <xdr:cNvPr id="547" name="n_1aveValue【一般廃棄物処理施設】&#10;有形固定資産減価償却率"/>
        <xdr:cNvSpPr txBox="1"/>
      </xdr:nvSpPr>
      <xdr:spPr>
        <a:xfrm>
          <a:off x="152660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74312</xdr:rowOff>
    </xdr:from>
    <xdr:ext cx="405111" cy="259045"/>
    <xdr:sp macro="" textlink="">
      <xdr:nvSpPr>
        <xdr:cNvPr id="548" name="n_2aveValue【一般廃棄物処理施設】&#10;有形固定資産減価償却率"/>
        <xdr:cNvSpPr txBox="1"/>
      </xdr:nvSpPr>
      <xdr:spPr>
        <a:xfrm>
          <a:off x="14389744"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57167</xdr:rowOff>
    </xdr:from>
    <xdr:ext cx="405111" cy="259045"/>
    <xdr:sp macro="" textlink="">
      <xdr:nvSpPr>
        <xdr:cNvPr id="549" name="n_3aveValue【一般廃棄物処理施設】&#10;有形固定資産減価償却率"/>
        <xdr:cNvSpPr txBox="1"/>
      </xdr:nvSpPr>
      <xdr:spPr>
        <a:xfrm>
          <a:off x="13500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125747</xdr:rowOff>
    </xdr:from>
    <xdr:ext cx="405111" cy="259045"/>
    <xdr:sp macro="" textlink="">
      <xdr:nvSpPr>
        <xdr:cNvPr id="550" name="n_4aveValue【一般廃棄物処理施設】&#10;有形固定資産減価償却率"/>
        <xdr:cNvSpPr txBox="1"/>
      </xdr:nvSpPr>
      <xdr:spPr>
        <a:xfrm>
          <a:off x="12611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101617</xdr:rowOff>
    </xdr:from>
    <xdr:ext cx="405111" cy="259045"/>
    <xdr:sp macro="" textlink="">
      <xdr:nvSpPr>
        <xdr:cNvPr id="551" name="n_1mainValue【一般廃棄物処理施設】&#10;有形固定資産減価償却率"/>
        <xdr:cNvSpPr txBox="1"/>
      </xdr:nvSpPr>
      <xdr:spPr>
        <a:xfrm>
          <a:off x="15266044" y="558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34942</xdr:rowOff>
    </xdr:from>
    <xdr:ext cx="405111" cy="259045"/>
    <xdr:sp macro="" textlink="">
      <xdr:nvSpPr>
        <xdr:cNvPr id="552" name="n_2mainValue【一般廃棄物処理施設】&#10;有形固定資産減価償却率"/>
        <xdr:cNvSpPr txBox="1"/>
      </xdr:nvSpPr>
      <xdr:spPr>
        <a:xfrm>
          <a:off x="14389744" y="552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143527</xdr:rowOff>
    </xdr:from>
    <xdr:ext cx="405111" cy="259045"/>
    <xdr:sp macro="" textlink="">
      <xdr:nvSpPr>
        <xdr:cNvPr id="553" name="n_3mainValue【一般廃棄物処理施設】&#10;有形固定資産減価償却率"/>
        <xdr:cNvSpPr txBox="1"/>
      </xdr:nvSpPr>
      <xdr:spPr>
        <a:xfrm>
          <a:off x="13500744" y="54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82567</xdr:rowOff>
    </xdr:from>
    <xdr:ext cx="405111" cy="259045"/>
    <xdr:sp macro="" textlink="">
      <xdr:nvSpPr>
        <xdr:cNvPr id="554" name="n_4mainValue【一般廃棄物処理施設】&#10;有形固定資産減価償却率"/>
        <xdr:cNvSpPr txBox="1"/>
      </xdr:nvSpPr>
      <xdr:spPr>
        <a:xfrm>
          <a:off x="12611744" y="539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126810</xdr:rowOff>
    </xdr:from>
    <xdr:ext cx="599010" cy="259045"/>
    <xdr:sp macro="" textlink="">
      <xdr:nvSpPr>
        <xdr:cNvPr id="581" name="【一般廃棄物処理施設】&#10;一人当たり有形固定資産（償却資産）額平均値テキスト"/>
        <xdr:cNvSpPr txBox="1"/>
      </xdr:nvSpPr>
      <xdr:spPr>
        <a:xfrm>
          <a:off x="22199600" y="647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3" name="フローチャート: 判断 582"/>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92594</xdr:rowOff>
    </xdr:from>
    <xdr:to>
      <xdr:col>107</xdr:col>
      <xdr:colOff>101600</xdr:colOff>
      <xdr:row>40</xdr:row>
      <xdr:rowOff>22744</xdr:rowOff>
    </xdr:to>
    <xdr:sp macro="" textlink="">
      <xdr:nvSpPr>
        <xdr:cNvPr id="584" name="フローチャート: 判断 583"/>
        <xdr:cNvSpPr/>
      </xdr:nvSpPr>
      <xdr:spPr>
        <a:xfrm>
          <a:off x="20383500" y="67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106380</xdr:rowOff>
    </xdr:from>
    <xdr:to>
      <xdr:col>102</xdr:col>
      <xdr:colOff>165100</xdr:colOff>
      <xdr:row>40</xdr:row>
      <xdr:rowOff>36530</xdr:rowOff>
    </xdr:to>
    <xdr:sp macro="" textlink="">
      <xdr:nvSpPr>
        <xdr:cNvPr id="585" name="フローチャート: 判断 584"/>
        <xdr:cNvSpPr/>
      </xdr:nvSpPr>
      <xdr:spPr>
        <a:xfrm>
          <a:off x="19494500" y="67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125705</xdr:rowOff>
    </xdr:from>
    <xdr:to>
      <xdr:col>98</xdr:col>
      <xdr:colOff>38100</xdr:colOff>
      <xdr:row>40</xdr:row>
      <xdr:rowOff>55855</xdr:rowOff>
    </xdr:to>
    <xdr:sp macro="" textlink="">
      <xdr:nvSpPr>
        <xdr:cNvPr id="586" name="フローチャート: 判断 585"/>
        <xdr:cNvSpPr/>
      </xdr:nvSpPr>
      <xdr:spPr>
        <a:xfrm>
          <a:off x="18605500" y="681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87502</xdr:rowOff>
    </xdr:from>
    <xdr:to>
      <xdr:col>116</xdr:col>
      <xdr:colOff>114300</xdr:colOff>
      <xdr:row>40</xdr:row>
      <xdr:rowOff>17652</xdr:rowOff>
    </xdr:to>
    <xdr:sp macro="" textlink="">
      <xdr:nvSpPr>
        <xdr:cNvPr id="592" name="楕円 591"/>
        <xdr:cNvSpPr/>
      </xdr:nvSpPr>
      <xdr:spPr>
        <a:xfrm>
          <a:off x="22110700" y="67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65929</xdr:rowOff>
    </xdr:from>
    <xdr:ext cx="534377" cy="259045"/>
    <xdr:sp macro="" textlink="">
      <xdr:nvSpPr>
        <xdr:cNvPr id="593" name="【一般廃棄物処理施設】&#10;一人当たり有形固定資産（償却資産）額該当値テキスト"/>
        <xdr:cNvSpPr txBox="1"/>
      </xdr:nvSpPr>
      <xdr:spPr>
        <a:xfrm>
          <a:off x="22199600" y="675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91374</xdr:rowOff>
    </xdr:from>
    <xdr:to>
      <xdr:col>112</xdr:col>
      <xdr:colOff>38100</xdr:colOff>
      <xdr:row>40</xdr:row>
      <xdr:rowOff>21524</xdr:rowOff>
    </xdr:to>
    <xdr:sp macro="" textlink="">
      <xdr:nvSpPr>
        <xdr:cNvPr id="594" name="楕円 593"/>
        <xdr:cNvSpPr/>
      </xdr:nvSpPr>
      <xdr:spPr>
        <a:xfrm>
          <a:off x="21272500" y="677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138302</xdr:rowOff>
    </xdr:from>
    <xdr:to>
      <xdr:col>116</xdr:col>
      <xdr:colOff>63500</xdr:colOff>
      <xdr:row>39</xdr:row>
      <xdr:rowOff>142174</xdr:rowOff>
    </xdr:to>
    <xdr:cxnSp macro="">
      <xdr:nvCxnSpPr>
        <xdr:cNvPr id="595" name="直線コネクタ 594"/>
        <xdr:cNvCxnSpPr/>
      </xdr:nvCxnSpPr>
      <xdr:spPr>
        <a:xfrm flipV="1">
          <a:off x="21323300" y="6824852"/>
          <a:ext cx="838200" cy="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95132</xdr:rowOff>
    </xdr:from>
    <xdr:to>
      <xdr:col>107</xdr:col>
      <xdr:colOff>101600</xdr:colOff>
      <xdr:row>40</xdr:row>
      <xdr:rowOff>25282</xdr:rowOff>
    </xdr:to>
    <xdr:sp macro="" textlink="">
      <xdr:nvSpPr>
        <xdr:cNvPr id="596" name="楕円 595"/>
        <xdr:cNvSpPr/>
      </xdr:nvSpPr>
      <xdr:spPr>
        <a:xfrm>
          <a:off x="20383500" y="678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142174</xdr:rowOff>
    </xdr:from>
    <xdr:to>
      <xdr:col>111</xdr:col>
      <xdr:colOff>177800</xdr:colOff>
      <xdr:row>39</xdr:row>
      <xdr:rowOff>145932</xdr:rowOff>
    </xdr:to>
    <xdr:cxnSp macro="">
      <xdr:nvCxnSpPr>
        <xdr:cNvPr id="597" name="直線コネクタ 596"/>
        <xdr:cNvCxnSpPr/>
      </xdr:nvCxnSpPr>
      <xdr:spPr>
        <a:xfrm flipV="1">
          <a:off x="20434300" y="6828724"/>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101450</xdr:rowOff>
    </xdr:from>
    <xdr:to>
      <xdr:col>102</xdr:col>
      <xdr:colOff>165100</xdr:colOff>
      <xdr:row>40</xdr:row>
      <xdr:rowOff>31600</xdr:rowOff>
    </xdr:to>
    <xdr:sp macro="" textlink="">
      <xdr:nvSpPr>
        <xdr:cNvPr id="598" name="楕円 597"/>
        <xdr:cNvSpPr/>
      </xdr:nvSpPr>
      <xdr:spPr>
        <a:xfrm>
          <a:off x="19494500" y="67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145932</xdr:rowOff>
    </xdr:from>
    <xdr:to>
      <xdr:col>107</xdr:col>
      <xdr:colOff>50800</xdr:colOff>
      <xdr:row>39</xdr:row>
      <xdr:rowOff>152250</xdr:rowOff>
    </xdr:to>
    <xdr:cxnSp macro="">
      <xdr:nvCxnSpPr>
        <xdr:cNvPr id="599" name="直線コネクタ 598"/>
        <xdr:cNvCxnSpPr/>
      </xdr:nvCxnSpPr>
      <xdr:spPr>
        <a:xfrm flipV="1">
          <a:off x="19545300" y="6832482"/>
          <a:ext cx="889000" cy="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107691</xdr:rowOff>
    </xdr:from>
    <xdr:to>
      <xdr:col>98</xdr:col>
      <xdr:colOff>38100</xdr:colOff>
      <xdr:row>40</xdr:row>
      <xdr:rowOff>37841</xdr:rowOff>
    </xdr:to>
    <xdr:sp macro="" textlink="">
      <xdr:nvSpPr>
        <xdr:cNvPr id="600" name="楕円 599"/>
        <xdr:cNvSpPr/>
      </xdr:nvSpPr>
      <xdr:spPr>
        <a:xfrm>
          <a:off x="18605500" y="67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152250</xdr:rowOff>
    </xdr:from>
    <xdr:to>
      <xdr:col>102</xdr:col>
      <xdr:colOff>114300</xdr:colOff>
      <xdr:row>39</xdr:row>
      <xdr:rowOff>158491</xdr:rowOff>
    </xdr:to>
    <xdr:cxnSp macro="">
      <xdr:nvCxnSpPr>
        <xdr:cNvPr id="601" name="直線コネクタ 600"/>
        <xdr:cNvCxnSpPr/>
      </xdr:nvCxnSpPr>
      <xdr:spPr>
        <a:xfrm flipV="1">
          <a:off x="18656300" y="6838800"/>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602" name="n_1aveValue【一般廃棄物処理施設】&#10;一人当たり有形固定資産（償却資産）額"/>
        <xdr:cNvSpPr txBox="1"/>
      </xdr:nvSpPr>
      <xdr:spPr>
        <a:xfrm>
          <a:off x="21043411" y="64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39271</xdr:rowOff>
    </xdr:from>
    <xdr:ext cx="534377" cy="259045"/>
    <xdr:sp macro="" textlink="">
      <xdr:nvSpPr>
        <xdr:cNvPr id="603" name="n_2aveValue【一般廃棄物処理施設】&#10;一人当たり有形固定資産（償却資産）額"/>
        <xdr:cNvSpPr txBox="1"/>
      </xdr:nvSpPr>
      <xdr:spPr>
        <a:xfrm>
          <a:off x="20167111" y="655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27657</xdr:rowOff>
    </xdr:from>
    <xdr:ext cx="534377" cy="259045"/>
    <xdr:sp macro="" textlink="">
      <xdr:nvSpPr>
        <xdr:cNvPr id="604" name="n_3aveValue【一般廃棄物処理施設】&#10;一人当たり有形固定資産（償却資産）額"/>
        <xdr:cNvSpPr txBox="1"/>
      </xdr:nvSpPr>
      <xdr:spPr>
        <a:xfrm>
          <a:off x="19278111" y="688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46982</xdr:rowOff>
    </xdr:from>
    <xdr:ext cx="534377" cy="259045"/>
    <xdr:sp macro="" textlink="">
      <xdr:nvSpPr>
        <xdr:cNvPr id="605" name="n_4aveValue【一般廃棄物処理施設】&#10;一人当たり有形固定資産（償却資産）額"/>
        <xdr:cNvSpPr txBox="1"/>
      </xdr:nvSpPr>
      <xdr:spPr>
        <a:xfrm>
          <a:off x="18389111" y="690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12651</xdr:rowOff>
    </xdr:from>
    <xdr:ext cx="534377" cy="259045"/>
    <xdr:sp macro="" textlink="">
      <xdr:nvSpPr>
        <xdr:cNvPr id="606" name="n_1mainValue【一般廃棄物処理施設】&#10;一人当たり有形固定資産（償却資産）額"/>
        <xdr:cNvSpPr txBox="1"/>
      </xdr:nvSpPr>
      <xdr:spPr>
        <a:xfrm>
          <a:off x="21043411" y="687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16409</xdr:rowOff>
    </xdr:from>
    <xdr:ext cx="534377" cy="259045"/>
    <xdr:sp macro="" textlink="">
      <xdr:nvSpPr>
        <xdr:cNvPr id="607" name="n_2mainValue【一般廃棄物処理施設】&#10;一人当たり有形固定資産（償却資産）額"/>
        <xdr:cNvSpPr txBox="1"/>
      </xdr:nvSpPr>
      <xdr:spPr>
        <a:xfrm>
          <a:off x="20167111" y="687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48127</xdr:rowOff>
    </xdr:from>
    <xdr:ext cx="534377" cy="259045"/>
    <xdr:sp macro="" textlink="">
      <xdr:nvSpPr>
        <xdr:cNvPr id="608" name="n_3mainValue【一般廃棄物処理施設】&#10;一人当たり有形固定資産（償却資産）額"/>
        <xdr:cNvSpPr txBox="1"/>
      </xdr:nvSpPr>
      <xdr:spPr>
        <a:xfrm>
          <a:off x="19278111" y="656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54368</xdr:rowOff>
    </xdr:from>
    <xdr:ext cx="534377" cy="259045"/>
    <xdr:sp macro="" textlink="">
      <xdr:nvSpPr>
        <xdr:cNvPr id="609" name="n_4mainValue【一般廃棄物処理施設】&#10;一人当たり有形固定資産（償却資産）額"/>
        <xdr:cNvSpPr txBox="1"/>
      </xdr:nvSpPr>
      <xdr:spPr>
        <a:xfrm>
          <a:off x="18389111" y="65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4" name="直線コネクタ 633"/>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5" name="【保健センター・保健所】&#10;有形固定資産減価償却率最小値テキスト"/>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7" name="【保健センター・保健所】&#10;有形固定資産減価償却率最大値テキスト"/>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639" name="【保健センター・保健所】&#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1" name="フローチャート: 判断 640"/>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642" name="フローチャート: 判断 641"/>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643" name="フローチャート: 判断 642"/>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635</xdr:rowOff>
    </xdr:from>
    <xdr:to>
      <xdr:col>67</xdr:col>
      <xdr:colOff>101600</xdr:colOff>
      <xdr:row>58</xdr:row>
      <xdr:rowOff>102235</xdr:rowOff>
    </xdr:to>
    <xdr:sp macro="" textlink="">
      <xdr:nvSpPr>
        <xdr:cNvPr id="644" name="フローチャート: 判断 643"/>
        <xdr:cNvSpPr/>
      </xdr:nvSpPr>
      <xdr:spPr>
        <a:xfrm>
          <a:off x="12763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650" name="楕円 649"/>
        <xdr:cNvSpPr/>
      </xdr:nvSpPr>
      <xdr:spPr>
        <a:xfrm>
          <a:off x="16268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129557</xdr:rowOff>
    </xdr:from>
    <xdr:ext cx="405111" cy="259045"/>
    <xdr:sp macro="" textlink="">
      <xdr:nvSpPr>
        <xdr:cNvPr id="651" name="【保健センター・保健所】&#10;有形固定資産減価償却率該当値テキスト"/>
        <xdr:cNvSpPr txBox="1"/>
      </xdr:nvSpPr>
      <xdr:spPr>
        <a:xfrm>
          <a:off x="16357600"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128270</xdr:rowOff>
    </xdr:from>
    <xdr:to>
      <xdr:col>81</xdr:col>
      <xdr:colOff>101600</xdr:colOff>
      <xdr:row>59</xdr:row>
      <xdr:rowOff>58420</xdr:rowOff>
    </xdr:to>
    <xdr:sp macro="" textlink="">
      <xdr:nvSpPr>
        <xdr:cNvPr id="652" name="楕円 651"/>
        <xdr:cNvSpPr/>
      </xdr:nvSpPr>
      <xdr:spPr>
        <a:xfrm>
          <a:off x="15430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xdr:rowOff>
    </xdr:from>
    <xdr:to>
      <xdr:col>85</xdr:col>
      <xdr:colOff>127000</xdr:colOff>
      <xdr:row>59</xdr:row>
      <xdr:rowOff>30480</xdr:rowOff>
    </xdr:to>
    <xdr:cxnSp macro="">
      <xdr:nvCxnSpPr>
        <xdr:cNvPr id="653" name="直線コネクタ 652"/>
        <xdr:cNvCxnSpPr/>
      </xdr:nvCxnSpPr>
      <xdr:spPr>
        <a:xfrm>
          <a:off x="15481300" y="101231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126365</xdr:rowOff>
    </xdr:from>
    <xdr:to>
      <xdr:col>76</xdr:col>
      <xdr:colOff>165100</xdr:colOff>
      <xdr:row>59</xdr:row>
      <xdr:rowOff>56515</xdr:rowOff>
    </xdr:to>
    <xdr:sp macro="" textlink="">
      <xdr:nvSpPr>
        <xdr:cNvPr id="654" name="楕円 653"/>
        <xdr:cNvSpPr/>
      </xdr:nvSpPr>
      <xdr:spPr>
        <a:xfrm>
          <a:off x="14541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xdr:rowOff>
    </xdr:from>
    <xdr:to>
      <xdr:col>81</xdr:col>
      <xdr:colOff>50800</xdr:colOff>
      <xdr:row>59</xdr:row>
      <xdr:rowOff>7620</xdr:rowOff>
    </xdr:to>
    <xdr:cxnSp macro="">
      <xdr:nvCxnSpPr>
        <xdr:cNvPr id="655" name="直線コネクタ 654"/>
        <xdr:cNvCxnSpPr/>
      </xdr:nvCxnSpPr>
      <xdr:spPr>
        <a:xfrm>
          <a:off x="14592300" y="101212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56" name="楕円 655"/>
        <xdr:cNvSpPr/>
      </xdr:nvSpPr>
      <xdr:spPr>
        <a:xfrm>
          <a:off x="1365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59</xdr:row>
      <xdr:rowOff>5715</xdr:rowOff>
    </xdr:to>
    <xdr:cxnSp macro="">
      <xdr:nvCxnSpPr>
        <xdr:cNvPr id="657" name="直線コネクタ 656"/>
        <xdr:cNvCxnSpPr/>
      </xdr:nvCxnSpPr>
      <xdr:spPr>
        <a:xfrm>
          <a:off x="13703300" y="1003554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168275</xdr:rowOff>
    </xdr:from>
    <xdr:to>
      <xdr:col>67</xdr:col>
      <xdr:colOff>101600</xdr:colOff>
      <xdr:row>58</xdr:row>
      <xdr:rowOff>98425</xdr:rowOff>
    </xdr:to>
    <xdr:sp macro="" textlink="">
      <xdr:nvSpPr>
        <xdr:cNvPr id="658" name="楕円 657"/>
        <xdr:cNvSpPr/>
      </xdr:nvSpPr>
      <xdr:spPr>
        <a:xfrm>
          <a:off x="12763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47625</xdr:rowOff>
    </xdr:from>
    <xdr:to>
      <xdr:col>71</xdr:col>
      <xdr:colOff>177800</xdr:colOff>
      <xdr:row>58</xdr:row>
      <xdr:rowOff>91440</xdr:rowOff>
    </xdr:to>
    <xdr:cxnSp macro="">
      <xdr:nvCxnSpPr>
        <xdr:cNvPr id="659" name="直線コネクタ 658"/>
        <xdr:cNvCxnSpPr/>
      </xdr:nvCxnSpPr>
      <xdr:spPr>
        <a:xfrm>
          <a:off x="12814300" y="99917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660" name="n_1aveValue【保健センター・保健所】&#10;有形固定資産減価償却率"/>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661" name="n_2aveValue【保健センター・保健所】&#10;有形固定資産減価償却率"/>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662" name="n_3aveValue【保健センター・保健所】&#10;有形固定資産減価償却率"/>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93362</xdr:rowOff>
    </xdr:from>
    <xdr:ext cx="405111" cy="259045"/>
    <xdr:sp macro="" textlink="">
      <xdr:nvSpPr>
        <xdr:cNvPr id="663" name="n_4aveValue【保健センター・保健所】&#10;有形固定資産減価償却率"/>
        <xdr:cNvSpPr txBox="1"/>
      </xdr:nvSpPr>
      <xdr:spPr>
        <a:xfrm>
          <a:off x="12611744" y="1003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49547</xdr:rowOff>
    </xdr:from>
    <xdr:ext cx="405111" cy="259045"/>
    <xdr:sp macro="" textlink="">
      <xdr:nvSpPr>
        <xdr:cNvPr id="664" name="n_1mainValue【保健センター・保健所】&#10;有形固定資産減価償却率"/>
        <xdr:cNvSpPr txBox="1"/>
      </xdr:nvSpPr>
      <xdr:spPr>
        <a:xfrm>
          <a:off x="152660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47642</xdr:rowOff>
    </xdr:from>
    <xdr:ext cx="405111" cy="259045"/>
    <xdr:sp macro="" textlink="">
      <xdr:nvSpPr>
        <xdr:cNvPr id="665" name="n_2mainValue【保健センター・保健所】&#10;有形固定資産減価償却率"/>
        <xdr:cNvSpPr txBox="1"/>
      </xdr:nvSpPr>
      <xdr:spPr>
        <a:xfrm>
          <a:off x="143897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666" name="n_3mainValue【保健センター・保健所】&#10;有形固定資産減価償却率"/>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114952</xdr:rowOff>
    </xdr:from>
    <xdr:ext cx="405111" cy="259045"/>
    <xdr:sp macro="" textlink="">
      <xdr:nvSpPr>
        <xdr:cNvPr id="667" name="n_4mainValue【保健センター・保健所】&#10;有形固定資産減価償却率"/>
        <xdr:cNvSpPr txBox="1"/>
      </xdr:nvSpPr>
      <xdr:spPr>
        <a:xfrm>
          <a:off x="126117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1" name="直線コネクタ 690"/>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2"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4"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96" name="【保健センター・保健所】&#10;一人当たり面積平均値テキスト"/>
        <xdr:cNvSpPr txBox="1"/>
      </xdr:nvSpPr>
      <xdr:spPr>
        <a:xfrm>
          <a:off x="22199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8" name="フローチャート: 判断 697"/>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699" name="フローチャート: 判断 698"/>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700" name="フローチャート: 判断 699"/>
        <xdr:cNvSpPr/>
      </xdr:nvSpPr>
      <xdr:spPr>
        <a:xfrm>
          <a:off x="19494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33020</xdr:rowOff>
    </xdr:from>
    <xdr:to>
      <xdr:col>98</xdr:col>
      <xdr:colOff>38100</xdr:colOff>
      <xdr:row>62</xdr:row>
      <xdr:rowOff>134620</xdr:rowOff>
    </xdr:to>
    <xdr:sp macro="" textlink="">
      <xdr:nvSpPr>
        <xdr:cNvPr id="701" name="フローチャート: 判断 700"/>
        <xdr:cNvSpPr/>
      </xdr:nvSpPr>
      <xdr:spPr>
        <a:xfrm>
          <a:off x="18605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93980</xdr:rowOff>
    </xdr:from>
    <xdr:to>
      <xdr:col>116</xdr:col>
      <xdr:colOff>114300</xdr:colOff>
      <xdr:row>63</xdr:row>
      <xdr:rowOff>24130</xdr:rowOff>
    </xdr:to>
    <xdr:sp macro="" textlink="">
      <xdr:nvSpPr>
        <xdr:cNvPr id="707" name="楕円 706"/>
        <xdr:cNvSpPr/>
      </xdr:nvSpPr>
      <xdr:spPr>
        <a:xfrm>
          <a:off x="22110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72407</xdr:rowOff>
    </xdr:from>
    <xdr:ext cx="469744" cy="259045"/>
    <xdr:sp macro="" textlink="">
      <xdr:nvSpPr>
        <xdr:cNvPr id="708" name="【保健センター・保健所】&#10;一人当たり面積該当値テキスト"/>
        <xdr:cNvSpPr txBox="1"/>
      </xdr:nvSpPr>
      <xdr:spPr>
        <a:xfrm>
          <a:off x="221996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709" name="楕円 708"/>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144780</xdr:rowOff>
    </xdr:from>
    <xdr:to>
      <xdr:col>116</xdr:col>
      <xdr:colOff>63500</xdr:colOff>
      <xdr:row>62</xdr:row>
      <xdr:rowOff>152400</xdr:rowOff>
    </xdr:to>
    <xdr:cxnSp macro="">
      <xdr:nvCxnSpPr>
        <xdr:cNvPr id="710" name="直線コネクタ 709"/>
        <xdr:cNvCxnSpPr/>
      </xdr:nvCxnSpPr>
      <xdr:spPr>
        <a:xfrm flipV="1">
          <a:off x="21323300" y="10774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711" name="楕円 710"/>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152400</xdr:rowOff>
    </xdr:to>
    <xdr:cxnSp macro="">
      <xdr:nvCxnSpPr>
        <xdr:cNvPr id="712" name="直線コネクタ 711"/>
        <xdr:cNvCxnSpPr/>
      </xdr:nvCxnSpPr>
      <xdr:spPr>
        <a:xfrm>
          <a:off x="20434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713" name="楕円 712"/>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63</xdr:row>
      <xdr:rowOff>11430</xdr:rowOff>
    </xdr:to>
    <xdr:cxnSp macro="">
      <xdr:nvCxnSpPr>
        <xdr:cNvPr id="714" name="直線コネクタ 713"/>
        <xdr:cNvCxnSpPr/>
      </xdr:nvCxnSpPr>
      <xdr:spPr>
        <a:xfrm flipV="1">
          <a:off x="19545300" y="10782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715" name="楕円 714"/>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11430</xdr:rowOff>
    </xdr:to>
    <xdr:cxnSp macro="">
      <xdr:nvCxnSpPr>
        <xdr:cNvPr id="716" name="直線コネクタ 715"/>
        <xdr:cNvCxnSpPr/>
      </xdr:nvCxnSpPr>
      <xdr:spPr>
        <a:xfrm>
          <a:off x="18656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7"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718" name="n_2aveValue【保健センター・保健所】&#10;一人当たり面積"/>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158767</xdr:rowOff>
    </xdr:from>
    <xdr:ext cx="469744" cy="259045"/>
    <xdr:sp macro="" textlink="">
      <xdr:nvSpPr>
        <xdr:cNvPr id="719" name="n_3aveValue【保健センター・保健所】&#10;一人当たり面積"/>
        <xdr:cNvSpPr txBox="1"/>
      </xdr:nvSpPr>
      <xdr:spPr>
        <a:xfrm>
          <a:off x="19310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151147</xdr:rowOff>
    </xdr:from>
    <xdr:ext cx="469744" cy="259045"/>
    <xdr:sp macro="" textlink="">
      <xdr:nvSpPr>
        <xdr:cNvPr id="720" name="n_4aveValue【保健センター・保健所】&#10;一人当たり面積"/>
        <xdr:cNvSpPr txBox="1"/>
      </xdr:nvSpPr>
      <xdr:spPr>
        <a:xfrm>
          <a:off x="184214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721"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722" name="n_2mainValue【保健センター・保健所】&#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23" name="n_3main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24" name="n_4mainValue【保健センター・保健所】&#10;一人当たり面積"/>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0" name="直線コネクタ 749"/>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1"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2" name="直線コネクタ 751"/>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3" name="【消防施設】&#10;有形固定資産減価償却率最大値テキスト"/>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4" name="直線コネクタ 753"/>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2013</xdr:rowOff>
    </xdr:from>
    <xdr:ext cx="405111" cy="259045"/>
    <xdr:sp macro="" textlink="">
      <xdr:nvSpPr>
        <xdr:cNvPr id="755" name="【消防施設】&#10;有形固定資産減価償却率平均値テキスト"/>
        <xdr:cNvSpPr txBox="1"/>
      </xdr:nvSpPr>
      <xdr:spPr>
        <a:xfrm>
          <a:off x="16357600" y="1406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6" name="フローチャート: 判断 755"/>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157118</xdr:rowOff>
    </xdr:from>
    <xdr:to>
      <xdr:col>76</xdr:col>
      <xdr:colOff>165100</xdr:colOff>
      <xdr:row>83</xdr:row>
      <xdr:rowOff>87268</xdr:rowOff>
    </xdr:to>
    <xdr:sp macro="" textlink="">
      <xdr:nvSpPr>
        <xdr:cNvPr id="758" name="フローチャート: 判断 757"/>
        <xdr:cNvSpPr/>
      </xdr:nvSpPr>
      <xdr:spPr>
        <a:xfrm>
          <a:off x="145415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759" name="フローチャート: 判断 758"/>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145687</xdr:rowOff>
    </xdr:from>
    <xdr:to>
      <xdr:col>67</xdr:col>
      <xdr:colOff>101600</xdr:colOff>
      <xdr:row>83</xdr:row>
      <xdr:rowOff>75837</xdr:rowOff>
    </xdr:to>
    <xdr:sp macro="" textlink="">
      <xdr:nvSpPr>
        <xdr:cNvPr id="760" name="フローチャート: 判断 759"/>
        <xdr:cNvSpPr/>
      </xdr:nvSpPr>
      <xdr:spPr>
        <a:xfrm>
          <a:off x="12763500" y="1420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66" name="楕円 765"/>
        <xdr:cNvSpPr/>
      </xdr:nvSpPr>
      <xdr:spPr>
        <a:xfrm>
          <a:off x="162687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78395</xdr:rowOff>
    </xdr:from>
    <xdr:ext cx="405111" cy="259045"/>
    <xdr:sp macro="" textlink="">
      <xdr:nvSpPr>
        <xdr:cNvPr id="767" name="【消防施設】&#10;有形固定資産減価償却率該当値テキスト"/>
        <xdr:cNvSpPr txBox="1"/>
      </xdr:nvSpPr>
      <xdr:spPr>
        <a:xfrm>
          <a:off x="16357600"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83638</xdr:rowOff>
    </xdr:from>
    <xdr:to>
      <xdr:col>81</xdr:col>
      <xdr:colOff>101600</xdr:colOff>
      <xdr:row>84</xdr:row>
      <xdr:rowOff>13788</xdr:rowOff>
    </xdr:to>
    <xdr:sp macro="" textlink="">
      <xdr:nvSpPr>
        <xdr:cNvPr id="768" name="楕円 767"/>
        <xdr:cNvSpPr/>
      </xdr:nvSpPr>
      <xdr:spPr>
        <a:xfrm>
          <a:off x="15430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134438</xdr:rowOff>
    </xdr:from>
    <xdr:to>
      <xdr:col>85</xdr:col>
      <xdr:colOff>127000</xdr:colOff>
      <xdr:row>83</xdr:row>
      <xdr:rowOff>150768</xdr:rowOff>
    </xdr:to>
    <xdr:cxnSp macro="">
      <xdr:nvCxnSpPr>
        <xdr:cNvPr id="769" name="直線コネクタ 768"/>
        <xdr:cNvCxnSpPr/>
      </xdr:nvCxnSpPr>
      <xdr:spPr>
        <a:xfrm>
          <a:off x="15481300" y="14364788"/>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52614</xdr:rowOff>
    </xdr:from>
    <xdr:to>
      <xdr:col>76</xdr:col>
      <xdr:colOff>165100</xdr:colOff>
      <xdr:row>83</xdr:row>
      <xdr:rowOff>154214</xdr:rowOff>
    </xdr:to>
    <xdr:sp macro="" textlink="">
      <xdr:nvSpPr>
        <xdr:cNvPr id="770" name="楕円 769"/>
        <xdr:cNvSpPr/>
      </xdr:nvSpPr>
      <xdr:spPr>
        <a:xfrm>
          <a:off x="14541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103414</xdr:rowOff>
    </xdr:from>
    <xdr:to>
      <xdr:col>81</xdr:col>
      <xdr:colOff>50800</xdr:colOff>
      <xdr:row>83</xdr:row>
      <xdr:rowOff>134438</xdr:rowOff>
    </xdr:to>
    <xdr:cxnSp macro="">
      <xdr:nvCxnSpPr>
        <xdr:cNvPr id="771" name="直線コネクタ 770"/>
        <xdr:cNvCxnSpPr/>
      </xdr:nvCxnSpPr>
      <xdr:spPr>
        <a:xfrm>
          <a:off x="14592300" y="143337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70576</xdr:rowOff>
    </xdr:from>
    <xdr:to>
      <xdr:col>72</xdr:col>
      <xdr:colOff>38100</xdr:colOff>
      <xdr:row>84</xdr:row>
      <xdr:rowOff>726</xdr:rowOff>
    </xdr:to>
    <xdr:sp macro="" textlink="">
      <xdr:nvSpPr>
        <xdr:cNvPr id="772" name="楕円 771"/>
        <xdr:cNvSpPr/>
      </xdr:nvSpPr>
      <xdr:spPr>
        <a:xfrm>
          <a:off x="13652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103414</xdr:rowOff>
    </xdr:from>
    <xdr:to>
      <xdr:col>76</xdr:col>
      <xdr:colOff>114300</xdr:colOff>
      <xdr:row>83</xdr:row>
      <xdr:rowOff>121376</xdr:rowOff>
    </xdr:to>
    <xdr:cxnSp macro="">
      <xdr:nvCxnSpPr>
        <xdr:cNvPr id="773" name="直線コネクタ 772"/>
        <xdr:cNvCxnSpPr/>
      </xdr:nvCxnSpPr>
      <xdr:spPr>
        <a:xfrm flipV="1">
          <a:off x="13703300" y="1433376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54248</xdr:rowOff>
    </xdr:from>
    <xdr:to>
      <xdr:col>67</xdr:col>
      <xdr:colOff>101600</xdr:colOff>
      <xdr:row>83</xdr:row>
      <xdr:rowOff>155848</xdr:rowOff>
    </xdr:to>
    <xdr:sp macro="" textlink="">
      <xdr:nvSpPr>
        <xdr:cNvPr id="774" name="楕円 773"/>
        <xdr:cNvSpPr/>
      </xdr:nvSpPr>
      <xdr:spPr>
        <a:xfrm>
          <a:off x="12763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105048</xdr:rowOff>
    </xdr:from>
    <xdr:to>
      <xdr:col>71</xdr:col>
      <xdr:colOff>177800</xdr:colOff>
      <xdr:row>83</xdr:row>
      <xdr:rowOff>121376</xdr:rowOff>
    </xdr:to>
    <xdr:cxnSp macro="">
      <xdr:nvCxnSpPr>
        <xdr:cNvPr id="775" name="直線コネクタ 774"/>
        <xdr:cNvCxnSpPr/>
      </xdr:nvCxnSpPr>
      <xdr:spPr>
        <a:xfrm>
          <a:off x="12814300" y="1433539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776" name="n_1aveValue【消防施設】&#10;有形固定資産減価償却率"/>
        <xdr:cNvSpPr txBox="1"/>
      </xdr:nvSpPr>
      <xdr:spPr>
        <a:xfrm>
          <a:off x="152660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103795</xdr:rowOff>
    </xdr:from>
    <xdr:ext cx="405111" cy="259045"/>
    <xdr:sp macro="" textlink="">
      <xdr:nvSpPr>
        <xdr:cNvPr id="777" name="n_2aveValue【消防施設】&#10;有形固定資産減価償却率"/>
        <xdr:cNvSpPr txBox="1"/>
      </xdr:nvSpPr>
      <xdr:spPr>
        <a:xfrm>
          <a:off x="14389744" y="1399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118490</xdr:rowOff>
    </xdr:from>
    <xdr:ext cx="405111" cy="259045"/>
    <xdr:sp macro="" textlink="">
      <xdr:nvSpPr>
        <xdr:cNvPr id="778" name="n_3aveValue【消防施設】&#10;有形固定資産減価償却率"/>
        <xdr:cNvSpPr txBox="1"/>
      </xdr:nvSpPr>
      <xdr:spPr>
        <a:xfrm>
          <a:off x="13500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92364</xdr:rowOff>
    </xdr:from>
    <xdr:ext cx="405111" cy="259045"/>
    <xdr:sp macro="" textlink="">
      <xdr:nvSpPr>
        <xdr:cNvPr id="779" name="n_4aveValue【消防施設】&#10;有形固定資産減価償却率"/>
        <xdr:cNvSpPr txBox="1"/>
      </xdr:nvSpPr>
      <xdr:spPr>
        <a:xfrm>
          <a:off x="12611744" y="1397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4915</xdr:rowOff>
    </xdr:from>
    <xdr:ext cx="405111" cy="259045"/>
    <xdr:sp macro="" textlink="">
      <xdr:nvSpPr>
        <xdr:cNvPr id="780" name="n_1mainValue【消防施設】&#10;有形固定資産減価償却率"/>
        <xdr:cNvSpPr txBox="1"/>
      </xdr:nvSpPr>
      <xdr:spPr>
        <a:xfrm>
          <a:off x="152660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145341</xdr:rowOff>
    </xdr:from>
    <xdr:ext cx="405111" cy="259045"/>
    <xdr:sp macro="" textlink="">
      <xdr:nvSpPr>
        <xdr:cNvPr id="781" name="n_2mainValue【消防施設】&#10;有形固定資産減価償却率"/>
        <xdr:cNvSpPr txBox="1"/>
      </xdr:nvSpPr>
      <xdr:spPr>
        <a:xfrm>
          <a:off x="143897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163303</xdr:rowOff>
    </xdr:from>
    <xdr:ext cx="405111" cy="259045"/>
    <xdr:sp macro="" textlink="">
      <xdr:nvSpPr>
        <xdr:cNvPr id="782" name="n_3mainValue【消防施設】&#10;有形固定資産減価償却率"/>
        <xdr:cNvSpPr txBox="1"/>
      </xdr:nvSpPr>
      <xdr:spPr>
        <a:xfrm>
          <a:off x="13500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146975</xdr:rowOff>
    </xdr:from>
    <xdr:ext cx="405111" cy="259045"/>
    <xdr:sp macro="" textlink="">
      <xdr:nvSpPr>
        <xdr:cNvPr id="783" name="n_4mainValue【消防施設】&#10;有形固定資産減価償却率"/>
        <xdr:cNvSpPr txBox="1"/>
      </xdr:nvSpPr>
      <xdr:spPr>
        <a:xfrm>
          <a:off x="126117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7" name="直線コネクタ 806"/>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8" name="【消防施設】&#10;一人当たり面積最小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0"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1" name="直線コネクタ 810"/>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812" name="【消防施設】&#10;一人当たり面積平均値テキスト"/>
        <xdr:cNvSpPr txBox="1"/>
      </xdr:nvSpPr>
      <xdr:spPr>
        <a:xfrm>
          <a:off x="2219960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3" name="フローチャート: 判断 812"/>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4" name="フローチャート: 判断 813"/>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13970</xdr:rowOff>
    </xdr:from>
    <xdr:to>
      <xdr:col>107</xdr:col>
      <xdr:colOff>101600</xdr:colOff>
      <xdr:row>81</xdr:row>
      <xdr:rowOff>115570</xdr:rowOff>
    </xdr:to>
    <xdr:sp macro="" textlink="">
      <xdr:nvSpPr>
        <xdr:cNvPr id="815" name="フローチャート: 判断 814"/>
        <xdr:cNvSpPr/>
      </xdr:nvSpPr>
      <xdr:spPr>
        <a:xfrm>
          <a:off x="20383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36830</xdr:rowOff>
    </xdr:from>
    <xdr:to>
      <xdr:col>102</xdr:col>
      <xdr:colOff>165100</xdr:colOff>
      <xdr:row>81</xdr:row>
      <xdr:rowOff>138430</xdr:rowOff>
    </xdr:to>
    <xdr:sp macro="" textlink="">
      <xdr:nvSpPr>
        <xdr:cNvPr id="816" name="フローチャート: 判断 815"/>
        <xdr:cNvSpPr/>
      </xdr:nvSpPr>
      <xdr:spPr>
        <a:xfrm>
          <a:off x="19494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90170</xdr:rowOff>
    </xdr:from>
    <xdr:to>
      <xdr:col>98</xdr:col>
      <xdr:colOff>38100</xdr:colOff>
      <xdr:row>82</xdr:row>
      <xdr:rowOff>20320</xdr:rowOff>
    </xdr:to>
    <xdr:sp macro="" textlink="">
      <xdr:nvSpPr>
        <xdr:cNvPr id="817" name="フローチャート: 判断 816"/>
        <xdr:cNvSpPr/>
      </xdr:nvSpPr>
      <xdr:spPr>
        <a:xfrm>
          <a:off x="18605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25400</xdr:rowOff>
    </xdr:from>
    <xdr:to>
      <xdr:col>116</xdr:col>
      <xdr:colOff>114300</xdr:colOff>
      <xdr:row>82</xdr:row>
      <xdr:rowOff>127000</xdr:rowOff>
    </xdr:to>
    <xdr:sp macro="" textlink="">
      <xdr:nvSpPr>
        <xdr:cNvPr id="823" name="楕円 822"/>
        <xdr:cNvSpPr/>
      </xdr:nvSpPr>
      <xdr:spPr>
        <a:xfrm>
          <a:off x="22110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3827</xdr:rowOff>
    </xdr:from>
    <xdr:ext cx="469744" cy="259045"/>
    <xdr:sp macro="" textlink="">
      <xdr:nvSpPr>
        <xdr:cNvPr id="824" name="【消防施設】&#10;一人当たり面積該当値テキスト"/>
        <xdr:cNvSpPr txBox="1"/>
      </xdr:nvSpPr>
      <xdr:spPr>
        <a:xfrm>
          <a:off x="221996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33020</xdr:rowOff>
    </xdr:from>
    <xdr:to>
      <xdr:col>112</xdr:col>
      <xdr:colOff>38100</xdr:colOff>
      <xdr:row>82</xdr:row>
      <xdr:rowOff>134620</xdr:rowOff>
    </xdr:to>
    <xdr:sp macro="" textlink="">
      <xdr:nvSpPr>
        <xdr:cNvPr id="825" name="楕円 824"/>
        <xdr:cNvSpPr/>
      </xdr:nvSpPr>
      <xdr:spPr>
        <a:xfrm>
          <a:off x="2127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76200</xdr:rowOff>
    </xdr:from>
    <xdr:to>
      <xdr:col>116</xdr:col>
      <xdr:colOff>63500</xdr:colOff>
      <xdr:row>82</xdr:row>
      <xdr:rowOff>83820</xdr:rowOff>
    </xdr:to>
    <xdr:cxnSp macro="">
      <xdr:nvCxnSpPr>
        <xdr:cNvPr id="826" name="直線コネクタ 825"/>
        <xdr:cNvCxnSpPr/>
      </xdr:nvCxnSpPr>
      <xdr:spPr>
        <a:xfrm flipV="1">
          <a:off x="21323300" y="14135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40639</xdr:rowOff>
    </xdr:from>
    <xdr:to>
      <xdr:col>107</xdr:col>
      <xdr:colOff>101600</xdr:colOff>
      <xdr:row>82</xdr:row>
      <xdr:rowOff>142239</xdr:rowOff>
    </xdr:to>
    <xdr:sp macro="" textlink="">
      <xdr:nvSpPr>
        <xdr:cNvPr id="827" name="楕円 826"/>
        <xdr:cNvSpPr/>
      </xdr:nvSpPr>
      <xdr:spPr>
        <a:xfrm>
          <a:off x="20383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83820</xdr:rowOff>
    </xdr:from>
    <xdr:to>
      <xdr:col>111</xdr:col>
      <xdr:colOff>177800</xdr:colOff>
      <xdr:row>82</xdr:row>
      <xdr:rowOff>91439</xdr:rowOff>
    </xdr:to>
    <xdr:cxnSp macro="">
      <xdr:nvCxnSpPr>
        <xdr:cNvPr id="828" name="直線コネクタ 827"/>
        <xdr:cNvCxnSpPr/>
      </xdr:nvCxnSpPr>
      <xdr:spPr>
        <a:xfrm flipV="1">
          <a:off x="20434300" y="14142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151130</xdr:rowOff>
    </xdr:from>
    <xdr:to>
      <xdr:col>102</xdr:col>
      <xdr:colOff>165100</xdr:colOff>
      <xdr:row>82</xdr:row>
      <xdr:rowOff>81280</xdr:rowOff>
    </xdr:to>
    <xdr:sp macro="" textlink="">
      <xdr:nvSpPr>
        <xdr:cNvPr id="829" name="楕円 828"/>
        <xdr:cNvSpPr/>
      </xdr:nvSpPr>
      <xdr:spPr>
        <a:xfrm>
          <a:off x="19494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30480</xdr:rowOff>
    </xdr:from>
    <xdr:to>
      <xdr:col>107</xdr:col>
      <xdr:colOff>50800</xdr:colOff>
      <xdr:row>82</xdr:row>
      <xdr:rowOff>91439</xdr:rowOff>
    </xdr:to>
    <xdr:cxnSp macro="">
      <xdr:nvCxnSpPr>
        <xdr:cNvPr id="830" name="直線コネクタ 829"/>
        <xdr:cNvCxnSpPr/>
      </xdr:nvCxnSpPr>
      <xdr:spPr>
        <a:xfrm>
          <a:off x="19545300" y="14089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31" name="楕円 830"/>
        <xdr:cNvSpPr/>
      </xdr:nvSpPr>
      <xdr:spPr>
        <a:xfrm>
          <a:off x="18605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30480</xdr:rowOff>
    </xdr:from>
    <xdr:to>
      <xdr:col>102</xdr:col>
      <xdr:colOff>114300</xdr:colOff>
      <xdr:row>82</xdr:row>
      <xdr:rowOff>30480</xdr:rowOff>
    </xdr:to>
    <xdr:cxnSp macro="">
      <xdr:nvCxnSpPr>
        <xdr:cNvPr id="832" name="直線コネクタ 831"/>
        <xdr:cNvCxnSpPr/>
      </xdr:nvCxnSpPr>
      <xdr:spPr>
        <a:xfrm>
          <a:off x="18656300" y="14089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833" name="n_1aveValue【消防施設】&#10;一人当たり面積"/>
        <xdr:cNvSpPr txBox="1"/>
      </xdr:nvSpPr>
      <xdr:spPr>
        <a:xfrm>
          <a:off x="210757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132097</xdr:rowOff>
    </xdr:from>
    <xdr:ext cx="469744" cy="259045"/>
    <xdr:sp macro="" textlink="">
      <xdr:nvSpPr>
        <xdr:cNvPr id="834" name="n_2aveValue【消防施設】&#10;一人当たり面積"/>
        <xdr:cNvSpPr txBox="1"/>
      </xdr:nvSpPr>
      <xdr:spPr>
        <a:xfrm>
          <a:off x="20199427" y="1367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154957</xdr:rowOff>
    </xdr:from>
    <xdr:ext cx="469744" cy="259045"/>
    <xdr:sp macro="" textlink="">
      <xdr:nvSpPr>
        <xdr:cNvPr id="835" name="n_3aveValue【消防施設】&#10;一人当たり面積"/>
        <xdr:cNvSpPr txBox="1"/>
      </xdr:nvSpPr>
      <xdr:spPr>
        <a:xfrm>
          <a:off x="19310427" y="136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36847</xdr:rowOff>
    </xdr:from>
    <xdr:ext cx="469744" cy="259045"/>
    <xdr:sp macro="" textlink="">
      <xdr:nvSpPr>
        <xdr:cNvPr id="836" name="n_4aveValue【消防施設】&#10;一人当たり面積"/>
        <xdr:cNvSpPr txBox="1"/>
      </xdr:nvSpPr>
      <xdr:spPr>
        <a:xfrm>
          <a:off x="18421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125747</xdr:rowOff>
    </xdr:from>
    <xdr:ext cx="469744" cy="259045"/>
    <xdr:sp macro="" textlink="">
      <xdr:nvSpPr>
        <xdr:cNvPr id="837" name="n_1mainValue【消防施設】&#10;一人当たり面積"/>
        <xdr:cNvSpPr txBox="1"/>
      </xdr:nvSpPr>
      <xdr:spPr>
        <a:xfrm>
          <a:off x="21075727"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133366</xdr:rowOff>
    </xdr:from>
    <xdr:ext cx="469744" cy="259045"/>
    <xdr:sp macro="" textlink="">
      <xdr:nvSpPr>
        <xdr:cNvPr id="838" name="n_2mainValue【消防施設】&#10;一人当たり面積"/>
        <xdr:cNvSpPr txBox="1"/>
      </xdr:nvSpPr>
      <xdr:spPr>
        <a:xfrm>
          <a:off x="20199427" y="141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72407</xdr:rowOff>
    </xdr:from>
    <xdr:ext cx="469744" cy="259045"/>
    <xdr:sp macro="" textlink="">
      <xdr:nvSpPr>
        <xdr:cNvPr id="839" name="n_3mainValue【消防施設】&#10;一人当たり面積"/>
        <xdr:cNvSpPr txBox="1"/>
      </xdr:nvSpPr>
      <xdr:spPr>
        <a:xfrm>
          <a:off x="1931042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72407</xdr:rowOff>
    </xdr:from>
    <xdr:ext cx="469744" cy="259045"/>
    <xdr:sp macro="" textlink="">
      <xdr:nvSpPr>
        <xdr:cNvPr id="840" name="n_4mainValue【消防施設】&#10;一人当たり面積"/>
        <xdr:cNvSpPr txBox="1"/>
      </xdr:nvSpPr>
      <xdr:spPr>
        <a:xfrm>
          <a:off x="1842142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5" name="直線コネクタ 864"/>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6" name="【庁舎】&#10;有形固定資産減価償却率最小値テキスト"/>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7" name="直線コネクタ 866"/>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68"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9" name="直線コネクタ 868"/>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22877</xdr:rowOff>
    </xdr:from>
    <xdr:ext cx="405111" cy="259045"/>
    <xdr:sp macro="" textlink="">
      <xdr:nvSpPr>
        <xdr:cNvPr id="870" name="【庁舎】&#10;有形固定資産減価償却率平均値テキスト"/>
        <xdr:cNvSpPr txBox="1"/>
      </xdr:nvSpPr>
      <xdr:spPr>
        <a:xfrm>
          <a:off x="16357600" y="17510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1" name="フローチャート: 判断 870"/>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72" name="フローチャート: 判断 871"/>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873" name="フローチャート: 判断 872"/>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153036</xdr:rowOff>
    </xdr:from>
    <xdr:to>
      <xdr:col>72</xdr:col>
      <xdr:colOff>38100</xdr:colOff>
      <xdr:row>104</xdr:row>
      <xdr:rowOff>83186</xdr:rowOff>
    </xdr:to>
    <xdr:sp macro="" textlink="">
      <xdr:nvSpPr>
        <xdr:cNvPr id="874" name="フローチャート: 判断 873"/>
        <xdr:cNvSpPr/>
      </xdr:nvSpPr>
      <xdr:spPr>
        <a:xfrm>
          <a:off x="13652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128270</xdr:rowOff>
    </xdr:from>
    <xdr:to>
      <xdr:col>67</xdr:col>
      <xdr:colOff>101600</xdr:colOff>
      <xdr:row>104</xdr:row>
      <xdr:rowOff>58420</xdr:rowOff>
    </xdr:to>
    <xdr:sp macro="" textlink="">
      <xdr:nvSpPr>
        <xdr:cNvPr id="875" name="フローチャート: 判断 874"/>
        <xdr:cNvSpPr/>
      </xdr:nvSpPr>
      <xdr:spPr>
        <a:xfrm>
          <a:off x="12763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36830</xdr:rowOff>
    </xdr:from>
    <xdr:to>
      <xdr:col>85</xdr:col>
      <xdr:colOff>177800</xdr:colOff>
      <xdr:row>102</xdr:row>
      <xdr:rowOff>138430</xdr:rowOff>
    </xdr:to>
    <xdr:sp macro="" textlink="">
      <xdr:nvSpPr>
        <xdr:cNvPr id="881" name="楕円 880"/>
        <xdr:cNvSpPr/>
      </xdr:nvSpPr>
      <xdr:spPr>
        <a:xfrm>
          <a:off x="162687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59707</xdr:rowOff>
    </xdr:from>
    <xdr:ext cx="405111" cy="259045"/>
    <xdr:sp macro="" textlink="">
      <xdr:nvSpPr>
        <xdr:cNvPr id="882" name="【庁舎】&#10;有形固定資産減価償却率該当値テキスト"/>
        <xdr:cNvSpPr txBox="1"/>
      </xdr:nvSpPr>
      <xdr:spPr>
        <a:xfrm>
          <a:off x="16357600"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15875</xdr:rowOff>
    </xdr:from>
    <xdr:to>
      <xdr:col>81</xdr:col>
      <xdr:colOff>101600</xdr:colOff>
      <xdr:row>102</xdr:row>
      <xdr:rowOff>117475</xdr:rowOff>
    </xdr:to>
    <xdr:sp macro="" textlink="">
      <xdr:nvSpPr>
        <xdr:cNvPr id="883" name="楕円 882"/>
        <xdr:cNvSpPr/>
      </xdr:nvSpPr>
      <xdr:spPr>
        <a:xfrm>
          <a:off x="15430500" y="175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66675</xdr:rowOff>
    </xdr:from>
    <xdr:to>
      <xdr:col>85</xdr:col>
      <xdr:colOff>127000</xdr:colOff>
      <xdr:row>102</xdr:row>
      <xdr:rowOff>87630</xdr:rowOff>
    </xdr:to>
    <xdr:cxnSp macro="">
      <xdr:nvCxnSpPr>
        <xdr:cNvPr id="884" name="直線コネクタ 883"/>
        <xdr:cNvCxnSpPr/>
      </xdr:nvCxnSpPr>
      <xdr:spPr>
        <a:xfrm>
          <a:off x="15481300" y="175545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133986</xdr:rowOff>
    </xdr:from>
    <xdr:to>
      <xdr:col>76</xdr:col>
      <xdr:colOff>165100</xdr:colOff>
      <xdr:row>102</xdr:row>
      <xdr:rowOff>64136</xdr:rowOff>
    </xdr:to>
    <xdr:sp macro="" textlink="">
      <xdr:nvSpPr>
        <xdr:cNvPr id="885" name="楕円 884"/>
        <xdr:cNvSpPr/>
      </xdr:nvSpPr>
      <xdr:spPr>
        <a:xfrm>
          <a:off x="145415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13336</xdr:rowOff>
    </xdr:from>
    <xdr:to>
      <xdr:col>81</xdr:col>
      <xdr:colOff>50800</xdr:colOff>
      <xdr:row>102</xdr:row>
      <xdr:rowOff>66675</xdr:rowOff>
    </xdr:to>
    <xdr:cxnSp macro="">
      <xdr:nvCxnSpPr>
        <xdr:cNvPr id="886" name="直線コネクタ 885"/>
        <xdr:cNvCxnSpPr/>
      </xdr:nvCxnSpPr>
      <xdr:spPr>
        <a:xfrm>
          <a:off x="14592300" y="1750123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73025</xdr:rowOff>
    </xdr:from>
    <xdr:to>
      <xdr:col>72</xdr:col>
      <xdr:colOff>38100</xdr:colOff>
      <xdr:row>102</xdr:row>
      <xdr:rowOff>3175</xdr:rowOff>
    </xdr:to>
    <xdr:sp macro="" textlink="">
      <xdr:nvSpPr>
        <xdr:cNvPr id="887" name="楕円 886"/>
        <xdr:cNvSpPr/>
      </xdr:nvSpPr>
      <xdr:spPr>
        <a:xfrm>
          <a:off x="136525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123825</xdr:rowOff>
    </xdr:from>
    <xdr:to>
      <xdr:col>76</xdr:col>
      <xdr:colOff>114300</xdr:colOff>
      <xdr:row>102</xdr:row>
      <xdr:rowOff>13336</xdr:rowOff>
    </xdr:to>
    <xdr:cxnSp macro="">
      <xdr:nvCxnSpPr>
        <xdr:cNvPr id="888" name="直線コネクタ 887"/>
        <xdr:cNvCxnSpPr/>
      </xdr:nvCxnSpPr>
      <xdr:spPr>
        <a:xfrm>
          <a:off x="13703300" y="17440275"/>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10161</xdr:rowOff>
    </xdr:from>
    <xdr:to>
      <xdr:col>67</xdr:col>
      <xdr:colOff>101600</xdr:colOff>
      <xdr:row>101</xdr:row>
      <xdr:rowOff>111761</xdr:rowOff>
    </xdr:to>
    <xdr:sp macro="" textlink="">
      <xdr:nvSpPr>
        <xdr:cNvPr id="889" name="楕円 888"/>
        <xdr:cNvSpPr/>
      </xdr:nvSpPr>
      <xdr:spPr>
        <a:xfrm>
          <a:off x="127635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60961</xdr:rowOff>
    </xdr:from>
    <xdr:to>
      <xdr:col>71</xdr:col>
      <xdr:colOff>177800</xdr:colOff>
      <xdr:row>101</xdr:row>
      <xdr:rowOff>123825</xdr:rowOff>
    </xdr:to>
    <xdr:cxnSp macro="">
      <xdr:nvCxnSpPr>
        <xdr:cNvPr id="890" name="直線コネクタ 889"/>
        <xdr:cNvCxnSpPr/>
      </xdr:nvCxnSpPr>
      <xdr:spPr>
        <a:xfrm>
          <a:off x="12814300" y="1737741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38116</xdr:rowOff>
    </xdr:from>
    <xdr:ext cx="405111" cy="259045"/>
    <xdr:sp macro="" textlink="">
      <xdr:nvSpPr>
        <xdr:cNvPr id="891" name="n_1aveValue【庁舎】&#10;有形固定資産減価償却率"/>
        <xdr:cNvSpPr txBox="1"/>
      </xdr:nvSpPr>
      <xdr:spPr>
        <a:xfrm>
          <a:off x="152660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110507</xdr:rowOff>
    </xdr:from>
    <xdr:ext cx="405111" cy="259045"/>
    <xdr:sp macro="" textlink="">
      <xdr:nvSpPr>
        <xdr:cNvPr id="892" name="n_2aveValue【庁舎】&#10;有形固定資産減価償却率"/>
        <xdr:cNvSpPr txBox="1"/>
      </xdr:nvSpPr>
      <xdr:spPr>
        <a:xfrm>
          <a:off x="14389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74313</xdr:rowOff>
    </xdr:from>
    <xdr:ext cx="405111" cy="259045"/>
    <xdr:sp macro="" textlink="">
      <xdr:nvSpPr>
        <xdr:cNvPr id="893" name="n_3aveValue【庁舎】&#10;有形固定資産減価償却率"/>
        <xdr:cNvSpPr txBox="1"/>
      </xdr:nvSpPr>
      <xdr:spPr>
        <a:xfrm>
          <a:off x="13500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49547</xdr:rowOff>
    </xdr:from>
    <xdr:ext cx="405111" cy="259045"/>
    <xdr:sp macro="" textlink="">
      <xdr:nvSpPr>
        <xdr:cNvPr id="894" name="n_4aveValue【庁舎】&#10;有形固定資産減価償却率"/>
        <xdr:cNvSpPr txBox="1"/>
      </xdr:nvSpPr>
      <xdr:spPr>
        <a:xfrm>
          <a:off x="12611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134002</xdr:rowOff>
    </xdr:from>
    <xdr:ext cx="405111" cy="259045"/>
    <xdr:sp macro="" textlink="">
      <xdr:nvSpPr>
        <xdr:cNvPr id="895" name="n_1mainValue【庁舎】&#10;有形固定資産減価償却率"/>
        <xdr:cNvSpPr txBox="1"/>
      </xdr:nvSpPr>
      <xdr:spPr>
        <a:xfrm>
          <a:off x="152660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80663</xdr:rowOff>
    </xdr:from>
    <xdr:ext cx="405111" cy="259045"/>
    <xdr:sp macro="" textlink="">
      <xdr:nvSpPr>
        <xdr:cNvPr id="896" name="n_2mainValue【庁舎】&#10;有形固定資産減価償却率"/>
        <xdr:cNvSpPr txBox="1"/>
      </xdr:nvSpPr>
      <xdr:spPr>
        <a:xfrm>
          <a:off x="14389744" y="1722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19702</xdr:rowOff>
    </xdr:from>
    <xdr:ext cx="405111" cy="259045"/>
    <xdr:sp macro="" textlink="">
      <xdr:nvSpPr>
        <xdr:cNvPr id="897" name="n_3mainValue【庁舎】&#10;有形固定資産減価償却率"/>
        <xdr:cNvSpPr txBox="1"/>
      </xdr:nvSpPr>
      <xdr:spPr>
        <a:xfrm>
          <a:off x="13500744" y="1716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128288</xdr:rowOff>
    </xdr:from>
    <xdr:ext cx="405111" cy="259045"/>
    <xdr:sp macro="" textlink="">
      <xdr:nvSpPr>
        <xdr:cNvPr id="898" name="n_4mainValue【庁舎】&#10;有形固定資産減価償却率"/>
        <xdr:cNvSpPr txBox="1"/>
      </xdr:nvSpPr>
      <xdr:spPr>
        <a:xfrm>
          <a:off x="12611744"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0" name="直線コネクタ 919"/>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1"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2" name="直線コネクタ 921"/>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3"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4" name="直線コネクタ 923"/>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161562</xdr:rowOff>
    </xdr:from>
    <xdr:ext cx="469744" cy="259045"/>
    <xdr:sp macro="" textlink="">
      <xdr:nvSpPr>
        <xdr:cNvPr id="925" name="【庁舎】&#10;一人当たり面積平均値テキスト"/>
        <xdr:cNvSpPr txBox="1"/>
      </xdr:nvSpPr>
      <xdr:spPr>
        <a:xfrm>
          <a:off x="22199600" y="1782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6" name="フローチャート: 判断 925"/>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7" name="フローチャート: 判断 926"/>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57404</xdr:rowOff>
    </xdr:from>
    <xdr:to>
      <xdr:col>107</xdr:col>
      <xdr:colOff>101600</xdr:colOff>
      <xdr:row>105</xdr:row>
      <xdr:rowOff>159004</xdr:rowOff>
    </xdr:to>
    <xdr:sp macro="" textlink="">
      <xdr:nvSpPr>
        <xdr:cNvPr id="928" name="フローチャート: 判断 927"/>
        <xdr:cNvSpPr/>
      </xdr:nvSpPr>
      <xdr:spPr>
        <a:xfrm>
          <a:off x="20383500" y="180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929" name="フローチャート: 判断 928"/>
        <xdr:cNvSpPr/>
      </xdr:nvSpPr>
      <xdr:spPr>
        <a:xfrm>
          <a:off x="19494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36830</xdr:rowOff>
    </xdr:from>
    <xdr:to>
      <xdr:col>98</xdr:col>
      <xdr:colOff>38100</xdr:colOff>
      <xdr:row>105</xdr:row>
      <xdr:rowOff>138430</xdr:rowOff>
    </xdr:to>
    <xdr:sp macro="" textlink="">
      <xdr:nvSpPr>
        <xdr:cNvPr id="930" name="フローチャート: 判断 929"/>
        <xdr:cNvSpPr/>
      </xdr:nvSpPr>
      <xdr:spPr>
        <a:xfrm>
          <a:off x="18605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135128</xdr:rowOff>
    </xdr:from>
    <xdr:to>
      <xdr:col>116</xdr:col>
      <xdr:colOff>114300</xdr:colOff>
      <xdr:row>104</xdr:row>
      <xdr:rowOff>65278</xdr:rowOff>
    </xdr:to>
    <xdr:sp macro="" textlink="">
      <xdr:nvSpPr>
        <xdr:cNvPr id="936" name="楕円 935"/>
        <xdr:cNvSpPr/>
      </xdr:nvSpPr>
      <xdr:spPr>
        <a:xfrm>
          <a:off x="22110700" y="177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158005</xdr:rowOff>
    </xdr:from>
    <xdr:ext cx="469744" cy="259045"/>
    <xdr:sp macro="" textlink="">
      <xdr:nvSpPr>
        <xdr:cNvPr id="937" name="【庁舎】&#10;一人当たり面積該当値テキスト"/>
        <xdr:cNvSpPr txBox="1"/>
      </xdr:nvSpPr>
      <xdr:spPr>
        <a:xfrm>
          <a:off x="22199600" y="1764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144272</xdr:rowOff>
    </xdr:from>
    <xdr:to>
      <xdr:col>112</xdr:col>
      <xdr:colOff>38100</xdr:colOff>
      <xdr:row>104</xdr:row>
      <xdr:rowOff>74422</xdr:rowOff>
    </xdr:to>
    <xdr:sp macro="" textlink="">
      <xdr:nvSpPr>
        <xdr:cNvPr id="938" name="楕円 937"/>
        <xdr:cNvSpPr/>
      </xdr:nvSpPr>
      <xdr:spPr>
        <a:xfrm>
          <a:off x="21272500" y="178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14478</xdr:rowOff>
    </xdr:from>
    <xdr:to>
      <xdr:col>116</xdr:col>
      <xdr:colOff>63500</xdr:colOff>
      <xdr:row>104</xdr:row>
      <xdr:rowOff>23622</xdr:rowOff>
    </xdr:to>
    <xdr:cxnSp macro="">
      <xdr:nvCxnSpPr>
        <xdr:cNvPr id="939" name="直線コネクタ 938"/>
        <xdr:cNvCxnSpPr/>
      </xdr:nvCxnSpPr>
      <xdr:spPr>
        <a:xfrm flipV="1">
          <a:off x="21323300" y="1784527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151130</xdr:rowOff>
    </xdr:from>
    <xdr:to>
      <xdr:col>107</xdr:col>
      <xdr:colOff>101600</xdr:colOff>
      <xdr:row>104</xdr:row>
      <xdr:rowOff>81280</xdr:rowOff>
    </xdr:to>
    <xdr:sp macro="" textlink="">
      <xdr:nvSpPr>
        <xdr:cNvPr id="940" name="楕円 939"/>
        <xdr:cNvSpPr/>
      </xdr:nvSpPr>
      <xdr:spPr>
        <a:xfrm>
          <a:off x="20383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23622</xdr:rowOff>
    </xdr:from>
    <xdr:to>
      <xdr:col>111</xdr:col>
      <xdr:colOff>177800</xdr:colOff>
      <xdr:row>104</xdr:row>
      <xdr:rowOff>30480</xdr:rowOff>
    </xdr:to>
    <xdr:cxnSp macro="">
      <xdr:nvCxnSpPr>
        <xdr:cNvPr id="941" name="直線コネクタ 940"/>
        <xdr:cNvCxnSpPr/>
      </xdr:nvCxnSpPr>
      <xdr:spPr>
        <a:xfrm flipV="1">
          <a:off x="20434300" y="178544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155702</xdr:rowOff>
    </xdr:from>
    <xdr:to>
      <xdr:col>102</xdr:col>
      <xdr:colOff>165100</xdr:colOff>
      <xdr:row>104</xdr:row>
      <xdr:rowOff>85852</xdr:rowOff>
    </xdr:to>
    <xdr:sp macro="" textlink="">
      <xdr:nvSpPr>
        <xdr:cNvPr id="942" name="楕円 941"/>
        <xdr:cNvSpPr/>
      </xdr:nvSpPr>
      <xdr:spPr>
        <a:xfrm>
          <a:off x="19494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30480</xdr:rowOff>
    </xdr:from>
    <xdr:to>
      <xdr:col>107</xdr:col>
      <xdr:colOff>50800</xdr:colOff>
      <xdr:row>104</xdr:row>
      <xdr:rowOff>35052</xdr:rowOff>
    </xdr:to>
    <xdr:cxnSp macro="">
      <xdr:nvCxnSpPr>
        <xdr:cNvPr id="943" name="直線コネクタ 942"/>
        <xdr:cNvCxnSpPr/>
      </xdr:nvCxnSpPr>
      <xdr:spPr>
        <a:xfrm flipV="1">
          <a:off x="19545300" y="178612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164846</xdr:rowOff>
    </xdr:from>
    <xdr:to>
      <xdr:col>98</xdr:col>
      <xdr:colOff>38100</xdr:colOff>
      <xdr:row>104</xdr:row>
      <xdr:rowOff>94996</xdr:rowOff>
    </xdr:to>
    <xdr:sp macro="" textlink="">
      <xdr:nvSpPr>
        <xdr:cNvPr id="944" name="楕円 943"/>
        <xdr:cNvSpPr/>
      </xdr:nvSpPr>
      <xdr:spPr>
        <a:xfrm>
          <a:off x="18605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35052</xdr:rowOff>
    </xdr:from>
    <xdr:to>
      <xdr:col>102</xdr:col>
      <xdr:colOff>114300</xdr:colOff>
      <xdr:row>104</xdr:row>
      <xdr:rowOff>44196</xdr:rowOff>
    </xdr:to>
    <xdr:cxnSp macro="">
      <xdr:nvCxnSpPr>
        <xdr:cNvPr id="945" name="直線コネクタ 944"/>
        <xdr:cNvCxnSpPr/>
      </xdr:nvCxnSpPr>
      <xdr:spPr>
        <a:xfrm flipV="1">
          <a:off x="18656300" y="17865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12971</xdr:rowOff>
    </xdr:from>
    <xdr:ext cx="469744" cy="259045"/>
    <xdr:sp macro="" textlink="">
      <xdr:nvSpPr>
        <xdr:cNvPr id="946" name="n_1aveValue【庁舎】&#10;一人当たり面積"/>
        <xdr:cNvSpPr txBox="1"/>
      </xdr:nvSpPr>
      <xdr:spPr>
        <a:xfrm>
          <a:off x="21075727" y="180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150131</xdr:rowOff>
    </xdr:from>
    <xdr:ext cx="469744" cy="259045"/>
    <xdr:sp macro="" textlink="">
      <xdr:nvSpPr>
        <xdr:cNvPr id="947" name="n_2aveValue【庁舎】&#10;一人当たり面積"/>
        <xdr:cNvSpPr txBox="1"/>
      </xdr:nvSpPr>
      <xdr:spPr>
        <a:xfrm>
          <a:off x="20199427" y="1815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129557</xdr:rowOff>
    </xdr:from>
    <xdr:ext cx="469744" cy="259045"/>
    <xdr:sp macro="" textlink="">
      <xdr:nvSpPr>
        <xdr:cNvPr id="948" name="n_3aveValue【庁舎】&#10;一人当たり面積"/>
        <xdr:cNvSpPr txBox="1"/>
      </xdr:nvSpPr>
      <xdr:spPr>
        <a:xfrm>
          <a:off x="19310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129557</xdr:rowOff>
    </xdr:from>
    <xdr:ext cx="469744" cy="259045"/>
    <xdr:sp macro="" textlink="">
      <xdr:nvSpPr>
        <xdr:cNvPr id="949" name="n_4aveValue【庁舎】&#10;一人当たり面積"/>
        <xdr:cNvSpPr txBox="1"/>
      </xdr:nvSpPr>
      <xdr:spPr>
        <a:xfrm>
          <a:off x="18421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90949</xdr:rowOff>
    </xdr:from>
    <xdr:ext cx="469744" cy="259045"/>
    <xdr:sp macro="" textlink="">
      <xdr:nvSpPr>
        <xdr:cNvPr id="950" name="n_1mainValue【庁舎】&#10;一人当たり面積"/>
        <xdr:cNvSpPr txBox="1"/>
      </xdr:nvSpPr>
      <xdr:spPr>
        <a:xfrm>
          <a:off x="21075727" y="1757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97807</xdr:rowOff>
    </xdr:from>
    <xdr:ext cx="469744" cy="259045"/>
    <xdr:sp macro="" textlink="">
      <xdr:nvSpPr>
        <xdr:cNvPr id="951" name="n_2mainValue【庁舎】&#10;一人当たり面積"/>
        <xdr:cNvSpPr txBox="1"/>
      </xdr:nvSpPr>
      <xdr:spPr>
        <a:xfrm>
          <a:off x="20199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102379</xdr:rowOff>
    </xdr:from>
    <xdr:ext cx="469744" cy="259045"/>
    <xdr:sp macro="" textlink="">
      <xdr:nvSpPr>
        <xdr:cNvPr id="952" name="n_3mainValue【庁舎】&#10;一人当たり面積"/>
        <xdr:cNvSpPr txBox="1"/>
      </xdr:nvSpPr>
      <xdr:spPr>
        <a:xfrm>
          <a:off x="19310427" y="1759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111523</xdr:rowOff>
    </xdr:from>
    <xdr:ext cx="469744" cy="259045"/>
    <xdr:sp macro="" textlink="">
      <xdr:nvSpPr>
        <xdr:cNvPr id="953" name="n_4mainValue【庁舎】&#10;一人当たり面積"/>
        <xdr:cNvSpPr txBox="1"/>
      </xdr:nvSpPr>
      <xdr:spPr>
        <a:xfrm>
          <a:off x="184214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各施設の有形固定資産減価償却率は、類似団体平均との比較では図書館、体育館・プール、保健センター、</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市民会館が高く、全国平均との比較では図書館、体育館・プール、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保健センター、消防施設、</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市民会館で、長野県平均との比較では図書館、体育館・プール、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民会館が高くなっている。一人当たりの面積等は、類似団体平均との比較では図書館、福祉施設、市民会館、庁舎が大きく、全国平均との比較では図書館、保健センター、福祉施設、市民会館、庁舎が、長野県平均との比較では図書館、福祉施設、市民会館、庁舎が大きくなっている。建物施設全体の傾向として、合併後も旧町村の施設を残してきたため、施設数は多く一人当たりの面積等は大きいが、数が多いことで改修予算が不足し、老朽化が進んでいると言え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図書館は、職員が常駐する館が３館ある。昭和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年と平成５年の合併時の旧町の図書館を残したため、一人当たりの面積は大きくなっている。いずれの館も建設後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年以上を経過し、施設の老朽化が進んでおり、長寿命化や統合・複合化を含め、今後の施設のあり方について検討を進めていく必要がある。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体育館・プールは、減価償却率が類似団体、全国、長野県の平均のいずれも上回り、老朽化が進んでいる。一人当たりの面積は、類似団体、全国、長野県平均を下回っているが、地域の社会体育活動のため休日、夜間は学校体育施設を開放しており、地域のスポーツ活動のニーズを補完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市民会館は、ホール施設が３箇所あり、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いずれも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建設後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年を経過している。躯体の長寿命化に加えてホール機能の維持のための音響・照明等の改修も課題となっており、施設のあり方に関する検討を行い、対応していく必要がある。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広域連合で新焼却場を整備したため、減価償却率が低く、一人当たり資産額が高くなっている。消防施設は、常備消防施設を広域連合で設置、消防団施設は市で設置している。一人当たりの面積は各地区に消防団詰所等があり、全国平均と比べて大きく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庁舎は、平成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年度にかけて本庁舎の耐震改修を行ったため、減価償却率は低くなっている。一人当たり面積は旧市街地を除く</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地区に支所（自治振興センター）が設置されており、大きくなっている。支所については併設されている公民館も含め、長寿命化に向けた対策を進める必要がある。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98,398
96,332
658.66
54,198,650
52,809,337
950,718
28,388,475
40,288,384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令和３年度の財政力指数は</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％低下した。単年度でみると、令和元年度</a:t>
          </a:r>
          <a:r>
            <a:rPr kumimoji="1" lang="en-US" altLang="ja-JP" sz="1300">
              <a:latin typeface="ＭＳ Ｐゴシック" panose="020B0600070205080204" pitchFamily="50" charset="-128"/>
              <a:ea typeface="ＭＳ Ｐゴシック" panose="020B0600070205080204" pitchFamily="50" charset="-128"/>
            </a:rPr>
            <a:t>0.538</a:t>
          </a:r>
          <a:r>
            <a:rPr kumimoji="1" lang="ja-JP" altLang="en-US" sz="1300">
              <a:latin typeface="ＭＳ Ｐゴシック" panose="020B0600070205080204" pitchFamily="50" charset="-128"/>
              <a:ea typeface="ＭＳ Ｐゴシック" panose="020B0600070205080204" pitchFamily="50" charset="-128"/>
            </a:rPr>
            <a:t>、令和２年度</a:t>
          </a:r>
          <a:r>
            <a:rPr kumimoji="1" lang="en-US" altLang="ja-JP" sz="1300">
              <a:latin typeface="ＭＳ Ｐゴシック" panose="020B0600070205080204" pitchFamily="50" charset="-128"/>
              <a:ea typeface="ＭＳ Ｐゴシック" panose="020B0600070205080204" pitchFamily="50" charset="-128"/>
            </a:rPr>
            <a:t>0.565</a:t>
          </a:r>
          <a:r>
            <a:rPr kumimoji="1" lang="ja-JP" altLang="en-US" sz="1300">
              <a:latin typeface="ＭＳ Ｐゴシック" panose="020B0600070205080204" pitchFamily="50" charset="-128"/>
              <a:ea typeface="ＭＳ Ｐゴシック" panose="020B0600070205080204" pitchFamily="50" charset="-128"/>
            </a:rPr>
            <a:t>、令和３年度</a:t>
          </a:r>
          <a:r>
            <a:rPr kumimoji="1" lang="en-US" altLang="ja-JP" sz="1300">
              <a:latin typeface="ＭＳ Ｐゴシック" panose="020B0600070205080204" pitchFamily="50" charset="-128"/>
              <a:ea typeface="ＭＳ Ｐゴシック" panose="020B0600070205080204" pitchFamily="50" charset="-128"/>
            </a:rPr>
            <a:t>0.516</a:t>
          </a:r>
          <a:r>
            <a:rPr kumimoji="1" lang="ja-JP" altLang="en-US" sz="1300">
              <a:latin typeface="ＭＳ Ｐゴシック" panose="020B0600070205080204" pitchFamily="50" charset="-128"/>
              <a:ea typeface="ＭＳ Ｐゴシック" panose="020B0600070205080204" pitchFamily="50" charset="-128"/>
            </a:rPr>
            <a:t>であり、前年度比</a:t>
          </a:r>
          <a:r>
            <a:rPr kumimoji="1" lang="en-US" altLang="ja-JP" sz="1300">
              <a:latin typeface="ＭＳ Ｐゴシック" panose="020B0600070205080204" pitchFamily="50" charset="-128"/>
              <a:ea typeface="ＭＳ Ｐゴシック" panose="020B0600070205080204" pitchFamily="50" charset="-128"/>
            </a:rPr>
            <a:t>0.049</a:t>
          </a:r>
          <a:r>
            <a:rPr kumimoji="1" lang="ja-JP" altLang="en-US" sz="1300">
              <a:latin typeface="ＭＳ Ｐゴシック" panose="020B0600070205080204" pitchFamily="50" charset="-128"/>
              <a:ea typeface="ＭＳ Ｐゴシック" panose="020B0600070205080204" pitchFamily="50" charset="-128"/>
            </a:rPr>
            <a:t>ポイントの低下となった。これは、臨時経済対策費等の臨時的な費目の追加により、基準財政需要額が大きくなったことが主な要因である。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　全国、長野県及び類似団体の平均を上回っているものの、長野県内</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市の平均（令和３年度</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）を下回っており、引き続き財政基盤の強化に努めていく必要がある。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125185</xdr:rowOff>
    </xdr:from>
    <xdr:to>
      <xdr:col>23</xdr:col>
      <xdr:colOff>133350</xdr:colOff>
      <xdr:row>38</xdr:row>
      <xdr:rowOff>159657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6402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125185</xdr:rowOff>
    </xdr:from>
    <xdr:to>
      <xdr:col>19</xdr:col>
      <xdr:colOff>133350</xdr:colOff>
      <xdr:row>38</xdr:row>
      <xdr:rowOff>159657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6402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58255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159657</xdr:rowOff>
    </xdr:from>
    <xdr:to>
      <xdr:col>15</xdr:col>
      <xdr:colOff>82550</xdr:colOff>
      <xdr:row>38</xdr:row>
      <xdr:rowOff>159657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37</xdr:row>
      <xdr:rowOff>4536</xdr:rowOff>
    </xdr:from>
    <xdr:to>
      <xdr:col>15</xdr:col>
      <xdr:colOff>133350</xdr:colOff>
      <xdr:row>37</xdr:row>
      <xdr:rowOff>106136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34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116313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159657</xdr:rowOff>
    </xdr:from>
    <xdr:to>
      <xdr:col>11</xdr:col>
      <xdr:colOff>31750</xdr:colOff>
      <xdr:row>39</xdr:row>
      <xdr:rowOff>22678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6747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37</xdr:row>
      <xdr:rowOff>4536</xdr:rowOff>
    </xdr:from>
    <xdr:to>
      <xdr:col>11</xdr:col>
      <xdr:colOff>82550</xdr:colOff>
      <xdr:row>37</xdr:row>
      <xdr:rowOff>106136</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34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116313</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39007</xdr:rowOff>
    </xdr:from>
    <xdr:to>
      <xdr:col>7</xdr:col>
      <xdr:colOff>31750</xdr:colOff>
      <xdr:row>37</xdr:row>
      <xdr:rowOff>140607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38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150784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108857</xdr:rowOff>
    </xdr:from>
    <xdr:to>
      <xdr:col>23</xdr:col>
      <xdr:colOff>184150</xdr:colOff>
      <xdr:row>39</xdr:row>
      <xdr:rowOff>39007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125384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74385</xdr:rowOff>
    </xdr:from>
    <xdr:to>
      <xdr:col>19</xdr:col>
      <xdr:colOff>184150</xdr:colOff>
      <xdr:row>39</xdr:row>
      <xdr:rowOff>4535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14713</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108857</xdr:rowOff>
    </xdr:from>
    <xdr:to>
      <xdr:col>15</xdr:col>
      <xdr:colOff>133350</xdr:colOff>
      <xdr:row>39</xdr:row>
      <xdr:rowOff>39007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23784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108857</xdr:rowOff>
    </xdr:from>
    <xdr:to>
      <xdr:col>11</xdr:col>
      <xdr:colOff>82550</xdr:colOff>
      <xdr:row>39</xdr:row>
      <xdr:rowOff>39007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23784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143328</xdr:rowOff>
    </xdr:from>
    <xdr:to>
      <xdr:col>7</xdr:col>
      <xdr:colOff>31750</xdr:colOff>
      <xdr:row>39</xdr:row>
      <xdr:rowOff>73478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58255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令和３年度の経常収支比率は</a:t>
          </a:r>
          <a:r>
            <a:rPr kumimoji="1" lang="en-US" altLang="ja-JP" sz="1250">
              <a:latin typeface="ＭＳ Ｐゴシック" panose="020B0600070205080204" pitchFamily="50" charset="-128"/>
              <a:ea typeface="ＭＳ Ｐゴシック" panose="020B0600070205080204" pitchFamily="50" charset="-128"/>
            </a:rPr>
            <a:t>86.3</a:t>
          </a:r>
          <a:r>
            <a:rPr kumimoji="1" lang="ja-JP" altLang="en-US" sz="1250">
              <a:latin typeface="ＭＳ Ｐゴシック" panose="020B0600070205080204" pitchFamily="50" charset="-128"/>
              <a:ea typeface="ＭＳ Ｐゴシック" panose="020B0600070205080204" pitchFamily="50" charset="-128"/>
            </a:rPr>
            <a:t>％となり、前年度対比で</a:t>
          </a:r>
          <a:r>
            <a:rPr kumimoji="1" lang="en-US" altLang="ja-JP" sz="1250">
              <a:latin typeface="ＭＳ Ｐゴシック" panose="020B0600070205080204" pitchFamily="50" charset="-128"/>
              <a:ea typeface="ＭＳ Ｐゴシック" panose="020B0600070205080204" pitchFamily="50" charset="-128"/>
            </a:rPr>
            <a:t>5.2</a:t>
          </a:r>
          <a:r>
            <a:rPr kumimoji="1" lang="ja-JP" altLang="en-US" sz="1250">
              <a:latin typeface="ＭＳ Ｐゴシック" panose="020B0600070205080204" pitchFamily="50" charset="-128"/>
              <a:ea typeface="ＭＳ Ｐゴシック" panose="020B0600070205080204" pitchFamily="50" charset="-128"/>
            </a:rPr>
            <a:t>％低下した。</a:t>
          </a:r>
        </a:p>
        <a:p>
          <a:r>
            <a:rPr kumimoji="1" lang="ja-JP" altLang="en-US" sz="1250">
              <a:latin typeface="ＭＳ Ｐゴシック" panose="020B0600070205080204" pitchFamily="50" charset="-128"/>
              <a:ea typeface="ＭＳ Ｐゴシック" panose="020B0600070205080204" pitchFamily="50" charset="-128"/>
            </a:rPr>
            <a:t>　普通交付税の追加交付や地方消費税交付金の増額等により歳入経常一般財源総額が増となったことが主な要因である。</a:t>
          </a:r>
        </a:p>
        <a:p>
          <a:r>
            <a:rPr kumimoji="1" lang="ja-JP" altLang="en-US" sz="1250">
              <a:latin typeface="ＭＳ Ｐゴシック" panose="020B0600070205080204" pitchFamily="50" charset="-128"/>
              <a:ea typeface="ＭＳ Ｐゴシック" panose="020B0600070205080204" pitchFamily="50" charset="-128"/>
            </a:rPr>
            <a:t>　今後も幼児教育や障がい者福祉の充実のための社会保障関係経費など、経常的経費の増が想定され、財政構造の硬直化の進行が懸念される。</a:t>
          </a:r>
        </a:p>
        <a:p>
          <a:r>
            <a:rPr kumimoji="1" lang="ja-JP" altLang="en-US" sz="1250">
              <a:latin typeface="ＭＳ Ｐゴシック" panose="020B0600070205080204" pitchFamily="50" charset="-128"/>
              <a:ea typeface="ＭＳ Ｐゴシック" panose="020B0600070205080204" pitchFamily="50" charset="-128"/>
            </a:rPr>
            <a:t>　全国平均及び類似団体平均を下回っているものの、長野県平均及び長野県内</a:t>
          </a:r>
          <a:r>
            <a:rPr kumimoji="1" lang="en-US" altLang="ja-JP" sz="1250">
              <a:latin typeface="ＭＳ Ｐゴシック" panose="020B0600070205080204" pitchFamily="50" charset="-128"/>
              <a:ea typeface="ＭＳ Ｐゴシック" panose="020B0600070205080204" pitchFamily="50" charset="-128"/>
            </a:rPr>
            <a:t>19</a:t>
          </a:r>
          <a:r>
            <a:rPr kumimoji="1" lang="ja-JP" altLang="en-US" sz="1250">
              <a:latin typeface="ＭＳ Ｐゴシック" panose="020B0600070205080204" pitchFamily="50" charset="-128"/>
              <a:ea typeface="ＭＳ Ｐゴシック" panose="020B0600070205080204" pitchFamily="50" charset="-128"/>
            </a:rPr>
            <a:t>市の平均（</a:t>
          </a:r>
          <a:r>
            <a:rPr kumimoji="1" lang="en-US" altLang="ja-JP" sz="1250">
              <a:latin typeface="ＭＳ Ｐゴシック" panose="020B0600070205080204" pitchFamily="50" charset="-128"/>
              <a:ea typeface="ＭＳ Ｐゴシック" panose="020B0600070205080204" pitchFamily="50" charset="-128"/>
            </a:rPr>
            <a:t>85.2</a:t>
          </a:r>
          <a:r>
            <a:rPr kumimoji="1" lang="ja-JP" altLang="en-US" sz="1250">
              <a:latin typeface="ＭＳ Ｐゴシック" panose="020B0600070205080204" pitchFamily="50" charset="-128"/>
              <a:ea typeface="ＭＳ Ｐゴシック" panose="020B0600070205080204" pitchFamily="50" charset="-128"/>
            </a:rPr>
            <a:t>％）を上回っており、行財政改革の取組を継続的に実施し、健全な財政運営に努めていく必要がある。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113347</xdr:rowOff>
    </xdr:from>
    <xdr:to>
      <xdr:col>23</xdr:col>
      <xdr:colOff>133350</xdr:colOff>
      <xdr:row>63</xdr:row>
      <xdr:rowOff>84138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71797"/>
          <a:ext cx="8382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63</xdr:row>
      <xdr:rowOff>84138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98480"/>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63</xdr:row>
      <xdr:rowOff>41910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984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147955</xdr:rowOff>
    </xdr:from>
    <xdr:to>
      <xdr:col>15</xdr:col>
      <xdr:colOff>133350</xdr:colOff>
      <xdr:row>64</xdr:row>
      <xdr:rowOff>78105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4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62882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66040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4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62547</xdr:rowOff>
    </xdr:from>
    <xdr:to>
      <xdr:col>23</xdr:col>
      <xdr:colOff>184150</xdr:colOff>
      <xdr:row>61</xdr:row>
      <xdr:rowOff>164147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79074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6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33338</xdr:rowOff>
    </xdr:from>
    <xdr:to>
      <xdr:col>19</xdr:col>
      <xdr:colOff>184150</xdr:colOff>
      <xdr:row>63</xdr:row>
      <xdr:rowOff>134938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令和３年度の人件費・物件費等は、退職者が少なかったことから退職手当が減となり、人件費は減となったものの、　新型コロナウイルス感染症のワクチン接種等にかかる費用が大幅増となったこと等により、物件費は増となり、前年度と比べ</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令和３年度の額は、類似団体平均、全国平均及び長野県平均の全てを下回っているが、人口減少等の影響もあり、増加傾向となっている。</a:t>
          </a:r>
        </a:p>
        <a:p>
          <a:r>
            <a:rPr kumimoji="1" lang="ja-JP" altLang="en-US" sz="1300">
              <a:latin typeface="ＭＳ Ｐゴシック" panose="020B0600070205080204" pitchFamily="50" charset="-128"/>
              <a:ea typeface="ＭＳ Ｐゴシック" panose="020B0600070205080204" pitchFamily="50" charset="-128"/>
            </a:rPr>
            <a:t>　今後も職員数の適正管理、行財政改革の取組、当初予算編成での精査などを通して、経常的経費の抑制に努めていく必要がある。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127732</xdr:rowOff>
    </xdr:from>
    <xdr:to>
      <xdr:col>23</xdr:col>
      <xdr:colOff>133350</xdr:colOff>
      <xdr:row>81</xdr:row>
      <xdr:rowOff>166799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15182"/>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48851</xdr:rowOff>
    </xdr:from>
    <xdr:to>
      <xdr:col>19</xdr:col>
      <xdr:colOff>133350</xdr:colOff>
      <xdr:row>81</xdr:row>
      <xdr:rowOff>127732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36301"/>
          <a:ext cx="889000" cy="7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55911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39232</xdr:rowOff>
    </xdr:from>
    <xdr:to>
      <xdr:col>15</xdr:col>
      <xdr:colOff>82550</xdr:colOff>
      <xdr:row>81</xdr:row>
      <xdr:rowOff>48851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26682"/>
          <a:ext cx="889000" cy="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89745</xdr:rowOff>
    </xdr:from>
    <xdr:to>
      <xdr:col>15</xdr:col>
      <xdr:colOff>133350</xdr:colOff>
      <xdr:row>82</xdr:row>
      <xdr:rowOff>19895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4672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19163</xdr:rowOff>
    </xdr:from>
    <xdr:to>
      <xdr:col>11</xdr:col>
      <xdr:colOff>31750</xdr:colOff>
      <xdr:row>81</xdr:row>
      <xdr:rowOff>39232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06613"/>
          <a:ext cx="889000" cy="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57259</xdr:rowOff>
    </xdr:from>
    <xdr:to>
      <xdr:col>11</xdr:col>
      <xdr:colOff>82550</xdr:colOff>
      <xdr:row>81</xdr:row>
      <xdr:rowOff>158859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4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143636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3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47614</xdr:rowOff>
    </xdr:from>
    <xdr:to>
      <xdr:col>7</xdr:col>
      <xdr:colOff>31750</xdr:colOff>
      <xdr:row>81</xdr:row>
      <xdr:rowOff>149214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3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133991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2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115999</xdr:rowOff>
    </xdr:from>
    <xdr:to>
      <xdr:col>23</xdr:col>
      <xdr:colOff>184150</xdr:colOff>
      <xdr:row>82</xdr:row>
      <xdr:rowOff>46149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0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132526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4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76932</xdr:rowOff>
    </xdr:from>
    <xdr:to>
      <xdr:col>19</xdr:col>
      <xdr:colOff>184150</xdr:colOff>
      <xdr:row>82</xdr:row>
      <xdr:rowOff>7082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6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17259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33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169501</xdr:rowOff>
    </xdr:from>
    <xdr:to>
      <xdr:col>15</xdr:col>
      <xdr:colOff>133350</xdr:colOff>
      <xdr:row>81</xdr:row>
      <xdr:rowOff>99651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109828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54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159882</xdr:rowOff>
    </xdr:from>
    <xdr:to>
      <xdr:col>11</xdr:col>
      <xdr:colOff>82550</xdr:colOff>
      <xdr:row>81</xdr:row>
      <xdr:rowOff>90032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100209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4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139813</xdr:rowOff>
    </xdr:from>
    <xdr:to>
      <xdr:col>7</xdr:col>
      <xdr:colOff>31750</xdr:colOff>
      <xdr:row>81</xdr:row>
      <xdr:rowOff>69963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5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80140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2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令和３年度のラスパイレス指数は、人事院勧告に準拠し見直しを行ったが、令和元年度から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類似団体及び全国市平均との比較では低い数値となっている。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14514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66221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5877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117929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令和３年度から運用している「飯田市行財政改革大綱</a:t>
          </a:r>
          <a:r>
            <a:rPr kumimoji="1" lang="en-US" altLang="ja-JP" sz="1300">
              <a:latin typeface="ＭＳ Ｐゴシック" panose="020B0600070205080204" pitchFamily="50" charset="-128"/>
              <a:ea typeface="ＭＳ Ｐゴシック" panose="020B0600070205080204" pitchFamily="50" charset="-128"/>
            </a:rPr>
            <a:t>(2021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2024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に基づく実行計画」の中で、職員数の総数管理を行っている。令和３年度の職員数は</a:t>
          </a:r>
          <a:r>
            <a:rPr kumimoji="1" lang="en-US" altLang="ja-JP" sz="1300">
              <a:latin typeface="ＭＳ Ｐゴシック" panose="020B0600070205080204" pitchFamily="50" charset="-128"/>
              <a:ea typeface="ＭＳ Ｐゴシック" panose="020B0600070205080204" pitchFamily="50" charset="-128"/>
            </a:rPr>
            <a:t>838</a:t>
          </a:r>
          <a:r>
            <a:rPr kumimoji="1" lang="ja-JP" altLang="en-US" sz="1300">
              <a:latin typeface="ＭＳ Ｐゴシック" panose="020B0600070205080204" pitchFamily="50" charset="-128"/>
              <a:ea typeface="ＭＳ Ｐゴシック" panose="020B0600070205080204" pitchFamily="50" charset="-128"/>
            </a:rPr>
            <a:t>人で、前年度から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人の増となった。</a:t>
          </a:r>
        </a:p>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7.33</a:t>
          </a:r>
          <a:r>
            <a:rPr kumimoji="1" lang="ja-JP" altLang="en-US" sz="1300">
              <a:latin typeface="ＭＳ Ｐゴシック" panose="020B0600070205080204" pitchFamily="50" charset="-128"/>
              <a:ea typeface="ＭＳ Ｐゴシック" panose="020B0600070205080204" pitchFamily="50" charset="-128"/>
            </a:rPr>
            <a:t>人となり</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ポイントの増となったが、類似団体平均、全国平均、長野県平均を下回っている。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今後も「飯田市行財政改革大綱（</a:t>
          </a:r>
          <a:r>
            <a:rPr kumimoji="1" lang="en-US" altLang="ja-JP" sz="1300">
              <a:latin typeface="ＭＳ Ｐゴシック" panose="020B0600070205080204" pitchFamily="50" charset="-128"/>
              <a:ea typeface="ＭＳ Ｐゴシック" panose="020B0600070205080204" pitchFamily="50" charset="-128"/>
            </a:rPr>
            <a:t>2021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2024</a:t>
          </a:r>
          <a:r>
            <a:rPr kumimoji="1" lang="ja-JP" altLang="en-US" sz="1300">
              <a:latin typeface="ＭＳ Ｐゴシック" panose="020B0600070205080204" pitchFamily="50" charset="-128"/>
              <a:ea typeface="ＭＳ Ｐゴシック" panose="020B0600070205080204" pitchFamily="50" charset="-128"/>
            </a:rPr>
            <a:t>年度）に基づく実行計画」に基づき、職員配置の適正化と職員の能力向上の推進を行っていく。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133410</xdr:rowOff>
    </xdr:from>
    <xdr:to>
      <xdr:col>81</xdr:col>
      <xdr:colOff>44450</xdr:colOff>
      <xdr:row>60</xdr:row>
      <xdr:rowOff>143752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20410"/>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128815</xdr:rowOff>
    </xdr:from>
    <xdr:to>
      <xdr:col>77</xdr:col>
      <xdr:colOff>44450</xdr:colOff>
      <xdr:row>60</xdr:row>
      <xdr:rowOff>133410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15815"/>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123069</xdr:rowOff>
    </xdr:from>
    <xdr:to>
      <xdr:col>72</xdr:col>
      <xdr:colOff>203200</xdr:colOff>
      <xdr:row>60</xdr:row>
      <xdr:rowOff>128815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10069"/>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78015</xdr:rowOff>
    </xdr:from>
    <xdr:to>
      <xdr:col>73</xdr:col>
      <xdr:colOff>44450</xdr:colOff>
      <xdr:row>61</xdr:row>
      <xdr:rowOff>8165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6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18342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112728</xdr:rowOff>
    </xdr:from>
    <xdr:to>
      <xdr:col>68</xdr:col>
      <xdr:colOff>152400</xdr:colOff>
      <xdr:row>60</xdr:row>
      <xdr:rowOff>123069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9972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73418</xdr:rowOff>
    </xdr:from>
    <xdr:to>
      <xdr:col>68</xdr:col>
      <xdr:colOff>203200</xdr:colOff>
      <xdr:row>61</xdr:row>
      <xdr:rowOff>3568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159795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65375</xdr:rowOff>
    </xdr:from>
    <xdr:to>
      <xdr:col>64</xdr:col>
      <xdr:colOff>152400</xdr:colOff>
      <xdr:row>60</xdr:row>
      <xdr:rowOff>166975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151752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3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92952</xdr:rowOff>
    </xdr:from>
    <xdr:to>
      <xdr:col>81</xdr:col>
      <xdr:colOff>95250</xdr:colOff>
      <xdr:row>61</xdr:row>
      <xdr:rowOff>23102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109479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2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82610</xdr:rowOff>
    </xdr:from>
    <xdr:to>
      <xdr:col>77</xdr:col>
      <xdr:colOff>95250</xdr:colOff>
      <xdr:row>61</xdr:row>
      <xdr:rowOff>12760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22937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38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78015</xdr:rowOff>
    </xdr:from>
    <xdr:to>
      <xdr:col>73</xdr:col>
      <xdr:colOff>44450</xdr:colOff>
      <xdr:row>61</xdr:row>
      <xdr:rowOff>8165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164392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72269</xdr:rowOff>
    </xdr:from>
    <xdr:to>
      <xdr:col>68</xdr:col>
      <xdr:colOff>203200</xdr:colOff>
      <xdr:row>61</xdr:row>
      <xdr:rowOff>2419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12596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2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令和３年度の実質公債費比率は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％低下した。単年度数値の比較では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％低下している（令和２年度</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％、令和３年度</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地方債の着実な償還により、一般会計の元利償還金や公営企業の地方債の償還に充てた繰入金（純元利償還金）が減になったことや、普通交付税の増により標準財政規模が拡大したことが、減少の主な要因である。</a:t>
          </a:r>
        </a:p>
        <a:p>
          <a:r>
            <a:rPr kumimoji="1" lang="ja-JP" altLang="en-US" sz="1300">
              <a:latin typeface="ＭＳ Ｐゴシック" panose="020B0600070205080204" pitchFamily="50" charset="-128"/>
              <a:ea typeface="ＭＳ Ｐゴシック" panose="020B0600070205080204" pitchFamily="50" charset="-128"/>
            </a:rPr>
            <a:t>　全国及び長野県の平均を上回っているが、一般会計、企業会計ともに地方債残高は減少しており、今後も計画的な地方債の発行に努めていく。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52211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186083"/>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52211</xdr:rowOff>
    </xdr:from>
    <xdr:to>
      <xdr:col>77</xdr:col>
      <xdr:colOff>44450</xdr:colOff>
      <xdr:row>42</xdr:row>
      <xdr:rowOff>105833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25311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132645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119239</xdr:rowOff>
    </xdr:from>
    <xdr:to>
      <xdr:col>73</xdr:col>
      <xdr:colOff>44450</xdr:colOff>
      <xdr:row>42</xdr:row>
      <xdr:rowOff>49389</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59566</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132645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122360</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1411</xdr:rowOff>
    </xdr:from>
    <xdr:to>
      <xdr:col>77</xdr:col>
      <xdr:colOff>95250</xdr:colOff>
      <xdr:row>42</xdr:row>
      <xdr:rowOff>103011</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87788</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81845</xdr:rowOff>
    </xdr:from>
    <xdr:to>
      <xdr:col>68</xdr:col>
      <xdr:colOff>203200</xdr:colOff>
      <xdr:row>43</xdr:row>
      <xdr:rowOff>11995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168222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令和３年度の将来負担比率は</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分子となる将来負担額は、リニア駅周辺整備のための用地買収及び物件補償に係る債務負担行為の限度額が増となったが、地方債の償還が進んだこと等の影響が大きいため減となった。分母となる標準財政規模は、地方交付税の増により前年より大きくなった。</a:t>
          </a:r>
        </a:p>
        <a:p>
          <a:r>
            <a:rPr kumimoji="1" lang="ja-JP" altLang="en-US" sz="1300">
              <a:latin typeface="ＭＳ Ｐゴシック" panose="020B0600070205080204" pitchFamily="50" charset="-128"/>
              <a:ea typeface="ＭＳ Ｐゴシック" panose="020B0600070205080204" pitchFamily="50" charset="-128"/>
            </a:rPr>
            <a:t>　早期健全化基準から見れば健全な状態であるといえるが、今後もリニア関連等の大規模な事業が予定されており、将来の負担と財源のバランスに配慮した計画的な財政運営に努めていく必要がある。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104563</xdr:rowOff>
    </xdr:from>
    <xdr:to>
      <xdr:col>81</xdr:col>
      <xdr:colOff>44450</xdr:colOff>
      <xdr:row>16</xdr:row>
      <xdr:rowOff>57785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676313"/>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22030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22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155504</xdr:rowOff>
    </xdr:from>
    <xdr:to>
      <xdr:col>77</xdr:col>
      <xdr:colOff>44450</xdr:colOff>
      <xdr:row>16</xdr:row>
      <xdr:rowOff>57785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2727254"/>
          <a:ext cx="889000" cy="7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109925</xdr:rowOff>
    </xdr:from>
    <xdr:to>
      <xdr:col>72</xdr:col>
      <xdr:colOff>203200</xdr:colOff>
      <xdr:row>15</xdr:row>
      <xdr:rowOff>155504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2681675"/>
          <a:ext cx="8890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68792</xdr:rowOff>
    </xdr:from>
    <xdr:to>
      <xdr:col>73</xdr:col>
      <xdr:colOff>44450</xdr:colOff>
      <xdr:row>17</xdr:row>
      <xdr:rowOff>170392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98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155169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306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109925</xdr:rowOff>
    </xdr:from>
    <xdr:to>
      <xdr:col>68</xdr:col>
      <xdr:colOff>152400</xdr:colOff>
      <xdr:row>15</xdr:row>
      <xdr:rowOff>121991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681675"/>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37959</xdr:rowOff>
    </xdr:from>
    <xdr:to>
      <xdr:col>68</xdr:col>
      <xdr:colOff>203200</xdr:colOff>
      <xdr:row>17</xdr:row>
      <xdr:rowOff>139559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95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124336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303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91581</xdr:rowOff>
    </xdr:from>
    <xdr:to>
      <xdr:col>64</xdr:col>
      <xdr:colOff>152400</xdr:colOff>
      <xdr:row>18</xdr:row>
      <xdr:rowOff>21731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300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6508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309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53763</xdr:rowOff>
    </xdr:from>
    <xdr:to>
      <xdr:col>81</xdr:col>
      <xdr:colOff>95250</xdr:colOff>
      <xdr:row>15</xdr:row>
      <xdr:rowOff>155363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25840</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59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6985</xdr:rowOff>
    </xdr:from>
    <xdr:to>
      <xdr:col>77</xdr:col>
      <xdr:colOff>95250</xdr:colOff>
      <xdr:row>16</xdr:row>
      <xdr:rowOff>108585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93362</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8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104704</xdr:rowOff>
    </xdr:from>
    <xdr:to>
      <xdr:col>73</xdr:col>
      <xdr:colOff>44450</xdr:colOff>
      <xdr:row>16</xdr:row>
      <xdr:rowOff>34854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6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45031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44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59125</xdr:rowOff>
    </xdr:from>
    <xdr:to>
      <xdr:col>68</xdr:col>
      <xdr:colOff>203200</xdr:colOff>
      <xdr:row>15</xdr:row>
      <xdr:rowOff>160725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6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170902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39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71191</xdr:rowOff>
    </xdr:from>
    <xdr:to>
      <xdr:col>64</xdr:col>
      <xdr:colOff>152400</xdr:colOff>
      <xdr:row>16</xdr:row>
      <xdr:rowOff>1341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6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11518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41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139700</xdr:colOff>
      <xdr:row>26</xdr:row>
      <xdr:rowOff>50800</xdr:rowOff>
    </xdr:from>
    <xdr:ext cx="9099176" cy="425758"/>
    <xdr:sp macro="" textlink="">
      <xdr:nvSpPr>
        <xdr:cNvPr id="475" name="テキスト ボックス 474">
          <a:extLst>
            <a:ext uri="{FF2B5EF4-FFF2-40B4-BE49-F238E27FC236}">
              <a16:creationId xmlns:a16="http://schemas.microsoft.com/office/drawing/2014/main" id="{733261C2-FD15-4342-AB59-C5FA09F5F468}"/>
            </a:ext>
          </a:extLst>
        </xdr:cNvPr>
        <xdr:cNvSpPr txBox="1"/>
      </xdr:nvSpPr>
      <xdr:spPr>
        <a:xfrm>
          <a:off x="787400" y="46736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98,398
96,332
658.66
54,198,650
52,809,337
950,718
28,388,475
40,288,384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人件費にかかる経常収支比率は</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％で、前年度比マイナス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％となった。類似団体平均、全国平均及び長野県平均のいずれの数値も下回っている。</a:t>
          </a:r>
        </a:p>
        <a:p>
          <a:r>
            <a:rPr kumimoji="1" lang="ja-JP" altLang="en-US" sz="1300">
              <a:latin typeface="ＭＳ Ｐゴシック" panose="020B0600070205080204" pitchFamily="50" charset="-128"/>
              <a:ea typeface="ＭＳ Ｐゴシック" panose="020B0600070205080204" pitchFamily="50" charset="-128"/>
            </a:rPr>
            <a:t>　退職者が少なかったことから退職手当が減となったことが数値の低下した主な要因である。　</a:t>
          </a:r>
        </a:p>
        <a:p>
          <a:r>
            <a:rPr kumimoji="1" lang="ja-JP" altLang="en-US" sz="1300">
              <a:latin typeface="ＭＳ Ｐゴシック" panose="020B0600070205080204" pitchFamily="50" charset="-128"/>
              <a:ea typeface="ＭＳ Ｐゴシック" panose="020B0600070205080204" pitchFamily="50" charset="-128"/>
            </a:rPr>
            <a:t>　今後行われる職員の定年延長も視野に、職員数の管理や適正な勤務管理等に努める。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106426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7634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8490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49276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84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120142</xdr:rowOff>
    </xdr:from>
    <xdr:to>
      <xdr:col>11</xdr:col>
      <xdr:colOff>9525</xdr:colOff>
      <xdr:row>36</xdr:row>
      <xdr:rowOff>49276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208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9906</xdr:rowOff>
    </xdr:from>
    <xdr:to>
      <xdr:col>11</xdr:col>
      <xdr:colOff>60325</xdr:colOff>
      <xdr:row>37</xdr:row>
      <xdr:rowOff>111506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167403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69342</xdr:rowOff>
    </xdr:from>
    <xdr:to>
      <xdr:col>6</xdr:col>
      <xdr:colOff>171450</xdr:colOff>
      <xdr:row>35</xdr:row>
      <xdr:rowOff>170942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物件費にかかる経常収支比率は</a:t>
          </a:r>
          <a:r>
            <a:rPr kumimoji="1" lang="en-US" altLang="ja-JP" sz="1200">
              <a:latin typeface="ＭＳ Ｐゴシック" panose="020B0600070205080204" pitchFamily="50" charset="-128"/>
              <a:ea typeface="ＭＳ Ｐゴシック" panose="020B0600070205080204" pitchFamily="50" charset="-128"/>
            </a:rPr>
            <a:t>9.7</a:t>
          </a:r>
          <a:r>
            <a:rPr kumimoji="1" lang="ja-JP" altLang="en-US" sz="1200">
              <a:latin typeface="ＭＳ Ｐゴシック" panose="020B0600070205080204" pitchFamily="50" charset="-128"/>
              <a:ea typeface="ＭＳ Ｐゴシック" panose="020B0600070205080204" pitchFamily="50" charset="-128"/>
            </a:rPr>
            <a:t>％で、前年度比マイナス</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％となり、類似団体平均、全国平均及び長野県平均のいずれの数値も下回っている。</a:t>
          </a:r>
        </a:p>
        <a:p>
          <a:r>
            <a:rPr kumimoji="1" lang="ja-JP" altLang="en-US" sz="1200">
              <a:latin typeface="ＭＳ Ｐゴシック" panose="020B0600070205080204" pitchFamily="50" charset="-128"/>
              <a:ea typeface="ＭＳ Ｐゴシック" panose="020B0600070205080204" pitchFamily="50" charset="-128"/>
            </a:rPr>
            <a:t>　新型コロナウイルス感染症対応等で物件費充当経常一般財源等は増しているものの、歳入である経常的な一般財源等の増の影響の方が大きいため、結果として数値が低下した。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今後も飯田市行財政改革大綱に基づき、新たな行革の取組を検討し実践していく。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170543</xdr:rowOff>
    </xdr:from>
    <xdr:to>
      <xdr:col>82</xdr:col>
      <xdr:colOff>107950</xdr:colOff>
      <xdr:row>15</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70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162379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035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162379</xdr:rowOff>
    </xdr:from>
    <xdr:to>
      <xdr:col>73</xdr:col>
      <xdr:colOff>180975</xdr:colOff>
      <xdr:row>16</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34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32657</xdr:rowOff>
    </xdr:from>
    <xdr:to>
      <xdr:col>74</xdr:col>
      <xdr:colOff>31750</xdr:colOff>
      <xdr:row>18</xdr:row>
      <xdr:rowOff>134257</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119034</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34471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55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53720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119743</xdr:rowOff>
    </xdr:from>
    <xdr:to>
      <xdr:col>82</xdr:col>
      <xdr:colOff>158750</xdr:colOff>
      <xdr:row>15</xdr:row>
      <xdr:rowOff>49893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136270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111579</xdr:rowOff>
    </xdr:from>
    <xdr:to>
      <xdr:col>74</xdr:col>
      <xdr:colOff>31750</xdr:colOff>
      <xdr:row>16</xdr:row>
      <xdr:rowOff>41729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扶助費にかかる経常収支比率は</a:t>
          </a:r>
          <a:r>
            <a:rPr kumimoji="1" lang="en-US" altLang="ja-JP" sz="1200">
              <a:latin typeface="ＭＳ Ｐゴシック" panose="020B0600070205080204" pitchFamily="50" charset="-128"/>
              <a:ea typeface="ＭＳ Ｐゴシック" panose="020B0600070205080204" pitchFamily="50" charset="-128"/>
            </a:rPr>
            <a:t>9.9</a:t>
          </a:r>
          <a:r>
            <a:rPr kumimoji="1" lang="ja-JP" altLang="en-US" sz="1200">
              <a:latin typeface="ＭＳ Ｐゴシック" panose="020B0600070205080204" pitchFamily="50" charset="-128"/>
              <a:ea typeface="ＭＳ Ｐゴシック" panose="020B0600070205080204" pitchFamily="50" charset="-128"/>
            </a:rPr>
            <a:t>％で、前年度比マイナス</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％となった。全国平均よりは低いが、長野県平均を上回っている。</a:t>
          </a:r>
        </a:p>
        <a:p>
          <a:r>
            <a:rPr kumimoji="1" lang="ja-JP" altLang="en-US" sz="1200">
              <a:latin typeface="ＭＳ Ｐゴシック" panose="020B0600070205080204" pitchFamily="50" charset="-128"/>
              <a:ea typeface="ＭＳ Ｐゴシック" panose="020B0600070205080204" pitchFamily="50" charset="-128"/>
            </a:rPr>
            <a:t>　生活保護措置費等が増となったものの、歳入である経常的な一般財源等の増の影響の方が大きいため、結果として数値が低下した。</a:t>
          </a:r>
        </a:p>
        <a:p>
          <a:r>
            <a:rPr kumimoji="1" lang="ja-JP" altLang="en-US" sz="1200">
              <a:latin typeface="ＭＳ Ｐゴシック" panose="020B0600070205080204" pitchFamily="50" charset="-128"/>
              <a:ea typeface="ＭＳ Ｐゴシック" panose="020B0600070205080204" pitchFamily="50" charset="-128"/>
            </a:rPr>
            <a:t>　障がい者福祉、高齢者福祉等の社会保障関係経費は増加しており、今後も引き続き増加する見込みである。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xdr:rowOff>
    </xdr:from>
    <xdr:to>
      <xdr:col>24</xdr:col>
      <xdr:colOff>25400</xdr:colOff>
      <xdr:row>56</xdr:row>
      <xdr:rowOff>30988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047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30988</xdr:rowOff>
    </xdr:from>
    <xdr:to>
      <xdr:col>19</xdr:col>
      <xdr:colOff>187325</xdr:colOff>
      <xdr:row>56</xdr:row>
      <xdr:rowOff>40132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32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21844</xdr:rowOff>
    </xdr:from>
    <xdr:to>
      <xdr:col>15</xdr:col>
      <xdr:colOff>98425</xdr:colOff>
      <xdr:row>56</xdr:row>
      <xdr:rowOff>40132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23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12192</xdr:rowOff>
    </xdr:from>
    <xdr:to>
      <xdr:col>15</xdr:col>
      <xdr:colOff>149225</xdr:colOff>
      <xdr:row>58</xdr:row>
      <xdr:rowOff>113792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98569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21844</xdr:rowOff>
    </xdr:from>
    <xdr:to>
      <xdr:col>11</xdr:col>
      <xdr:colOff>9525</xdr:colOff>
      <xdr:row>56</xdr:row>
      <xdr:rowOff>40132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23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101346</xdr:rowOff>
    </xdr:from>
    <xdr:to>
      <xdr:col>11</xdr:col>
      <xdr:colOff>60325</xdr:colOff>
      <xdr:row>58</xdr:row>
      <xdr:rowOff>31496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8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16273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73914</xdr:rowOff>
    </xdr:from>
    <xdr:to>
      <xdr:col>6</xdr:col>
      <xdr:colOff>171450</xdr:colOff>
      <xdr:row>58</xdr:row>
      <xdr:rowOff>4064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160291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124206</xdr:rowOff>
    </xdr:from>
    <xdr:to>
      <xdr:col>24</xdr:col>
      <xdr:colOff>76200</xdr:colOff>
      <xdr:row>56</xdr:row>
      <xdr:rowOff>54356</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96283</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2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151638</xdr:rowOff>
    </xdr:from>
    <xdr:to>
      <xdr:col>20</xdr:col>
      <xdr:colOff>38100</xdr:colOff>
      <xdr:row>56</xdr:row>
      <xdr:rowOff>81788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160782</xdr:rowOff>
    </xdr:from>
    <xdr:to>
      <xdr:col>15</xdr:col>
      <xdr:colOff>149225</xdr:colOff>
      <xdr:row>56</xdr:row>
      <xdr:rowOff>90932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101109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142494</xdr:rowOff>
    </xdr:from>
    <xdr:to>
      <xdr:col>11</xdr:col>
      <xdr:colOff>60325</xdr:colOff>
      <xdr:row>56</xdr:row>
      <xdr:rowOff>72644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160782</xdr:rowOff>
    </xdr:from>
    <xdr:to>
      <xdr:col>6</xdr:col>
      <xdr:colOff>171450</xdr:colOff>
      <xdr:row>56</xdr:row>
      <xdr:rowOff>90932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101109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その他の経費にかかる経常収支比率は</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％で、前年度比マイナス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％となり、類似団体平均、全国平均及び長野県平均のいずれの数値も上回っている。</a:t>
          </a:r>
        </a:p>
        <a:p>
          <a:r>
            <a:rPr kumimoji="1" lang="ja-JP" altLang="en-US" sz="1300">
              <a:latin typeface="ＭＳ Ｐゴシック" panose="020B0600070205080204" pitchFamily="50" charset="-128"/>
              <a:ea typeface="ＭＳ Ｐゴシック" panose="020B0600070205080204" pitchFamily="50" charset="-128"/>
            </a:rPr>
            <a:t>　病院事業会計負担金や介護保険特別会計繰出金などの減が数値低下の主な要因である。</a:t>
          </a:r>
        </a:p>
        <a:p>
          <a:r>
            <a:rPr kumimoji="1" lang="ja-JP" altLang="en-US" sz="1300">
              <a:latin typeface="ＭＳ Ｐゴシック" panose="020B0600070205080204" pitchFamily="50" charset="-128"/>
              <a:ea typeface="ＭＳ Ｐゴシック" panose="020B0600070205080204" pitchFamily="50" charset="-128"/>
            </a:rPr>
            <a:t>　今後も地方公営企業の健全な経営に努めるとともにルールに沿った繰出を行っていく。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59</xdr:row>
      <xdr:rowOff>53522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0057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110672</xdr:rowOff>
    </xdr:from>
    <xdr:to>
      <xdr:col>78</xdr:col>
      <xdr:colOff>69850</xdr:colOff>
      <xdr:row>59</xdr:row>
      <xdr:rowOff>53522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0547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147155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110672</xdr:rowOff>
    </xdr:from>
    <xdr:to>
      <xdr:col>73</xdr:col>
      <xdr:colOff>180975</xdr:colOff>
      <xdr:row>59</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547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51707</xdr:rowOff>
    </xdr:from>
    <xdr:to>
      <xdr:col>74</xdr:col>
      <xdr:colOff>31750</xdr:colOff>
      <xdr:row>57</xdr:row>
      <xdr:rowOff>153307</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163484</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86178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1854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68035</xdr:rowOff>
    </xdr:from>
    <xdr:to>
      <xdr:col>65</xdr:col>
      <xdr:colOff>53975</xdr:colOff>
      <xdr:row>57</xdr:row>
      <xdr:rowOff>169635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8362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2722</xdr:rowOff>
    </xdr:from>
    <xdr:to>
      <xdr:col>78</xdr:col>
      <xdr:colOff>120650</xdr:colOff>
      <xdr:row>59</xdr:row>
      <xdr:rowOff>104322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89099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59872</xdr:rowOff>
    </xdr:from>
    <xdr:to>
      <xdr:col>74</xdr:col>
      <xdr:colOff>31750</xdr:colOff>
      <xdr:row>58</xdr:row>
      <xdr:rowOff>161472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146249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35378</xdr:rowOff>
    </xdr:from>
    <xdr:to>
      <xdr:col>65</xdr:col>
      <xdr:colOff>53975</xdr:colOff>
      <xdr:row>59</xdr:row>
      <xdr:rowOff>136978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121755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補助費等にかかる経常収支比率は</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％で、前年度比マイナス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％となり、類似団体平均、全国平均及び長野県平均のいずれの数値も上回っている。</a:t>
          </a:r>
        </a:p>
        <a:p>
          <a:r>
            <a:rPr kumimoji="1" lang="ja-JP" altLang="en-US" sz="1300">
              <a:latin typeface="ＭＳ Ｐゴシック" panose="020B0600070205080204" pitchFamily="50" charset="-128"/>
              <a:ea typeface="ＭＳ Ｐゴシック" panose="020B0600070205080204" pitchFamily="50" charset="-128"/>
            </a:rPr>
            <a:t>　下水道事業が法適化され繰出金から補助金へ変更になったことにより、平成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年度から補助費等充当経常一般財源等は増しているが、歳入である経常的な一般財源等の増の影響の方が大きいため、結果して数値は低下した。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補助費等の見直しについては、当初予算編成の中で終期設定や事業の見直しに向けた取組を継続して行っていく。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24130</xdr:rowOff>
    </xdr:from>
    <xdr:to>
      <xdr:col>82</xdr:col>
      <xdr:colOff>107950</xdr:colOff>
      <xdr:row>39</xdr:row>
      <xdr:rowOff>58420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7106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12700</xdr:rowOff>
    </xdr:from>
    <xdr:to>
      <xdr:col>78</xdr:col>
      <xdr:colOff>69850</xdr:colOff>
      <xdr:row>39</xdr:row>
      <xdr:rowOff>58420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6992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4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12700</xdr:rowOff>
    </xdr:from>
    <xdr:to>
      <xdr:col>73</xdr:col>
      <xdr:colOff>180975</xdr:colOff>
      <xdr:row>39</xdr:row>
      <xdr:rowOff>35560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6992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87630</xdr:rowOff>
    </xdr:from>
    <xdr:to>
      <xdr:col>74</xdr:col>
      <xdr:colOff>31750</xdr:colOff>
      <xdr:row>38</xdr:row>
      <xdr:rowOff>17780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27957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35560</xdr:rowOff>
    </xdr:from>
    <xdr:to>
      <xdr:col>69</xdr:col>
      <xdr:colOff>92075</xdr:colOff>
      <xdr:row>39</xdr:row>
      <xdr:rowOff>138430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7221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53340</xdr:rowOff>
    </xdr:from>
    <xdr:to>
      <xdr:col>69</xdr:col>
      <xdr:colOff>142875</xdr:colOff>
      <xdr:row>37</xdr:row>
      <xdr:rowOff>154940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165117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6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59055</xdr:rowOff>
    </xdr:from>
    <xdr:to>
      <xdr:col>65</xdr:col>
      <xdr:colOff>53975</xdr:colOff>
      <xdr:row>37</xdr:row>
      <xdr:rowOff>160655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170832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7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116857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7620</xdr:rowOff>
    </xdr:from>
    <xdr:to>
      <xdr:col>78</xdr:col>
      <xdr:colOff>120650</xdr:colOff>
      <xdr:row>39</xdr:row>
      <xdr:rowOff>109220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93997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78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133350</xdr:rowOff>
    </xdr:from>
    <xdr:to>
      <xdr:col>74</xdr:col>
      <xdr:colOff>31750</xdr:colOff>
      <xdr:row>39</xdr:row>
      <xdr:rowOff>63500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48277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156210</xdr:rowOff>
    </xdr:from>
    <xdr:to>
      <xdr:col>69</xdr:col>
      <xdr:colOff>142875</xdr:colOff>
      <xdr:row>39</xdr:row>
      <xdr:rowOff>86360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71137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75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87630</xdr:rowOff>
    </xdr:from>
    <xdr:to>
      <xdr:col>65</xdr:col>
      <xdr:colOff>53975</xdr:colOff>
      <xdr:row>40</xdr:row>
      <xdr:rowOff>17780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2557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公債費にかかる経常収支比率は</a:t>
          </a:r>
          <a:r>
            <a:rPr kumimoji="1" lang="en-US" altLang="ja-JP" sz="1200">
              <a:latin typeface="ＭＳ Ｐゴシック" panose="020B0600070205080204" pitchFamily="50" charset="-128"/>
              <a:ea typeface="ＭＳ Ｐゴシック" panose="020B0600070205080204" pitchFamily="50" charset="-128"/>
            </a:rPr>
            <a:t>16.5</a:t>
          </a:r>
          <a:r>
            <a:rPr kumimoji="1" lang="ja-JP" altLang="en-US" sz="1200">
              <a:latin typeface="ＭＳ Ｐゴシック" panose="020B0600070205080204" pitchFamily="50" charset="-128"/>
              <a:ea typeface="ＭＳ Ｐゴシック" panose="020B0600070205080204" pitchFamily="50" charset="-128"/>
            </a:rPr>
            <a:t>％で、前年度比マイナス</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％となった。類似団体平均は下回っているものの、全国平均及び長野県平均の数値を上回っている。</a:t>
          </a:r>
        </a:p>
        <a:p>
          <a:r>
            <a:rPr kumimoji="1" lang="ja-JP" altLang="en-US" sz="1200">
              <a:latin typeface="ＭＳ Ｐゴシック" panose="020B0600070205080204" pitchFamily="50" charset="-128"/>
              <a:ea typeface="ＭＳ Ｐゴシック" panose="020B0600070205080204" pitchFamily="50" charset="-128"/>
            </a:rPr>
            <a:t>　公債費の決算額は、平成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年借入の市町村合併特例事業債や平成</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年借入の臨時地方道整備事業債の元金償還が終了したことなどにより前年度比マイナス</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今後も、着実な償還と、長期的視点に立った地方債の発行に努める。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86178</xdr:rowOff>
    </xdr:from>
    <xdr:to>
      <xdr:col>24</xdr:col>
      <xdr:colOff>25400</xdr:colOff>
      <xdr:row>76</xdr:row>
      <xdr:rowOff>34471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944928"/>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34471</xdr:rowOff>
    </xdr:from>
    <xdr:to>
      <xdr:col>19</xdr:col>
      <xdr:colOff>187325</xdr:colOff>
      <xdr:row>76</xdr:row>
      <xdr:rowOff>34471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064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135363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34471</xdr:rowOff>
    </xdr:from>
    <xdr:to>
      <xdr:col>15</xdr:col>
      <xdr:colOff>98425</xdr:colOff>
      <xdr:row>76</xdr:row>
      <xdr:rowOff>121557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0646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89807</xdr:rowOff>
    </xdr:from>
    <xdr:to>
      <xdr:col>15</xdr:col>
      <xdr:colOff>149225</xdr:colOff>
      <xdr:row>76</xdr:row>
      <xdr:rowOff>19957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294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30134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34471</xdr:rowOff>
    </xdr:from>
    <xdr:to>
      <xdr:col>11</xdr:col>
      <xdr:colOff>9525</xdr:colOff>
      <xdr:row>76</xdr:row>
      <xdr:rowOff>121557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0646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89807</xdr:rowOff>
    </xdr:from>
    <xdr:to>
      <xdr:col>11</xdr:col>
      <xdr:colOff>60325</xdr:colOff>
      <xdr:row>76</xdr:row>
      <xdr:rowOff>19957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294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30134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100693</xdr:rowOff>
    </xdr:from>
    <xdr:to>
      <xdr:col>6</xdr:col>
      <xdr:colOff>171450</xdr:colOff>
      <xdr:row>76</xdr:row>
      <xdr:rowOff>30843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41020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35378</xdr:rowOff>
    </xdr:from>
    <xdr:to>
      <xdr:col>24</xdr:col>
      <xdr:colOff>76200</xdr:colOff>
      <xdr:row>75</xdr:row>
      <xdr:rowOff>136978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51905</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155121</xdr:rowOff>
    </xdr:from>
    <xdr:to>
      <xdr:col>20</xdr:col>
      <xdr:colOff>38100</xdr:colOff>
      <xdr:row>76</xdr:row>
      <xdr:rowOff>85271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95449</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155121</xdr:rowOff>
    </xdr:from>
    <xdr:to>
      <xdr:col>15</xdr:col>
      <xdr:colOff>149225</xdr:colOff>
      <xdr:row>76</xdr:row>
      <xdr:rowOff>85271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70048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10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70757</xdr:rowOff>
    </xdr:from>
    <xdr:to>
      <xdr:col>11</xdr:col>
      <xdr:colOff>60325</xdr:colOff>
      <xdr:row>77</xdr:row>
      <xdr:rowOff>907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157134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155121</xdr:rowOff>
    </xdr:from>
    <xdr:to>
      <xdr:col>6</xdr:col>
      <xdr:colOff>171450</xdr:colOff>
      <xdr:row>76</xdr:row>
      <xdr:rowOff>85271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70048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10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公債費以外にかかる経常収支比率は</a:t>
          </a:r>
          <a:r>
            <a:rPr kumimoji="1" lang="en-US" altLang="ja-JP" sz="1300">
              <a:latin typeface="ＭＳ Ｐゴシック" panose="020B0600070205080204" pitchFamily="50" charset="-128"/>
              <a:ea typeface="ＭＳ Ｐゴシック" panose="020B0600070205080204" pitchFamily="50" charset="-128"/>
            </a:rPr>
            <a:t>69.8</a:t>
          </a:r>
          <a:r>
            <a:rPr kumimoji="1" lang="ja-JP" altLang="en-US" sz="1300">
              <a:latin typeface="ＭＳ Ｐゴシック" panose="020B0600070205080204" pitchFamily="50" charset="-128"/>
              <a:ea typeface="ＭＳ Ｐゴシック" panose="020B0600070205080204" pitchFamily="50" charset="-128"/>
            </a:rPr>
            <a:t>％で、前年度比マイナス</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％となった。全国平均は下回っているが、長野県平均を上回っている。</a:t>
          </a:r>
        </a:p>
        <a:p>
          <a:r>
            <a:rPr kumimoji="1" lang="ja-JP" altLang="en-US" sz="1300">
              <a:latin typeface="ＭＳ Ｐゴシック" panose="020B0600070205080204" pitchFamily="50" charset="-128"/>
              <a:ea typeface="ＭＳ Ｐゴシック" panose="020B0600070205080204" pitchFamily="50" charset="-128"/>
            </a:rPr>
            <a:t>　長野県平均よりも高い要因は、人件費及び物件費にかかる経常収支比率は低い水準にあるものの、扶助費、補助費等及び繰出金が含まれる「その他」にかかる経常収支比率が高いことによる。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54611</xdr:rowOff>
    </xdr:from>
    <xdr:to>
      <xdr:col>82</xdr:col>
      <xdr:colOff>107950</xdr:colOff>
      <xdr:row>79</xdr:row>
      <xdr:rowOff>24130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56261"/>
          <a:ext cx="8382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130811</xdr:rowOff>
    </xdr:from>
    <xdr:to>
      <xdr:col>78</xdr:col>
      <xdr:colOff>69850</xdr:colOff>
      <xdr:row>79</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332461"/>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85107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130811</xdr:rowOff>
    </xdr:from>
    <xdr:to>
      <xdr:col>73</xdr:col>
      <xdr:colOff>180975</xdr:colOff>
      <xdr:row>78</xdr:row>
      <xdr:rowOff>81280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3324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163830</xdr:rowOff>
    </xdr:from>
    <xdr:to>
      <xdr:col>74</xdr:col>
      <xdr:colOff>31750</xdr:colOff>
      <xdr:row>80</xdr:row>
      <xdr:rowOff>93980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70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78757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79</xdr:row>
      <xdr:rowOff>1270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454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34289</xdr:rowOff>
    </xdr:from>
    <xdr:to>
      <xdr:col>69</xdr:col>
      <xdr:colOff>142875</xdr:colOff>
      <xdr:row>79</xdr:row>
      <xdr:rowOff>135889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120666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20338</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80011</xdr:rowOff>
    </xdr:from>
    <xdr:to>
      <xdr:col>74</xdr:col>
      <xdr:colOff>31750</xdr:colOff>
      <xdr:row>78</xdr:row>
      <xdr:rowOff>10161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20338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142257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62247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67783</xdr:rowOff>
    </xdr:from>
    <xdr:to>
      <xdr:col>29</xdr:col>
      <xdr:colOff>127000</xdr:colOff>
      <xdr:row>17</xdr:row>
      <xdr:rowOff>86343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30058"/>
          <a:ext cx="647700" cy="18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8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86343</xdr:rowOff>
    </xdr:from>
    <xdr:to>
      <xdr:col>26</xdr:col>
      <xdr:colOff>50800</xdr:colOff>
      <xdr:row>17</xdr:row>
      <xdr:rowOff>128948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48618"/>
          <a:ext cx="698500" cy="42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87626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0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128948</xdr:rowOff>
    </xdr:from>
    <xdr:to>
      <xdr:col>22</xdr:col>
      <xdr:colOff>114300</xdr:colOff>
      <xdr:row>17</xdr:row>
      <xdr:rowOff>136592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91223"/>
          <a:ext cx="698500" cy="7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129740</xdr:rowOff>
    </xdr:from>
    <xdr:to>
      <xdr:col>22</xdr:col>
      <xdr:colOff>165100</xdr:colOff>
      <xdr:row>18</xdr:row>
      <xdr:rowOff>59890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092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44667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17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136592</xdr:rowOff>
    </xdr:from>
    <xdr:to>
      <xdr:col>18</xdr:col>
      <xdr:colOff>177800</xdr:colOff>
      <xdr:row>17</xdr:row>
      <xdr:rowOff>164967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98867"/>
          <a:ext cx="698500" cy="28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152300</xdr:rowOff>
    </xdr:from>
    <xdr:to>
      <xdr:col>19</xdr:col>
      <xdr:colOff>38100</xdr:colOff>
      <xdr:row>18</xdr:row>
      <xdr:rowOff>82450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14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67227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0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165987</xdr:rowOff>
    </xdr:from>
    <xdr:to>
      <xdr:col>15</xdr:col>
      <xdr:colOff>101600</xdr:colOff>
      <xdr:row>18</xdr:row>
      <xdr:rowOff>96137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28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80915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1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16983</xdr:rowOff>
    </xdr:from>
    <xdr:to>
      <xdr:col>29</xdr:col>
      <xdr:colOff>177800</xdr:colOff>
      <xdr:row>17</xdr:row>
      <xdr:rowOff>118583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79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160510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5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35543</xdr:rowOff>
    </xdr:from>
    <xdr:to>
      <xdr:col>26</xdr:col>
      <xdr:colOff>101600</xdr:colOff>
      <xdr:row>17</xdr:row>
      <xdr:rowOff>137143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97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121920</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84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78148</xdr:rowOff>
    </xdr:from>
    <xdr:to>
      <xdr:col>22</xdr:col>
      <xdr:colOff>165100</xdr:colOff>
      <xdr:row>18</xdr:row>
      <xdr:rowOff>8298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4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18475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80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85792</xdr:rowOff>
    </xdr:from>
    <xdr:to>
      <xdr:col>19</xdr:col>
      <xdr:colOff>38100</xdr:colOff>
      <xdr:row>18</xdr:row>
      <xdr:rowOff>15942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48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26119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81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114167</xdr:rowOff>
    </xdr:from>
    <xdr:to>
      <xdr:col>15</xdr:col>
      <xdr:colOff>101600</xdr:colOff>
      <xdr:row>18</xdr:row>
      <xdr:rowOff>44317</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76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54494</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84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105446</xdr:rowOff>
    </xdr:from>
    <xdr:to>
      <xdr:col>29</xdr:col>
      <xdr:colOff>127000</xdr:colOff>
      <xdr:row>36</xdr:row>
      <xdr:rowOff>112075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058696"/>
          <a:ext cx="647700" cy="6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87713</xdr:rowOff>
    </xdr:from>
    <xdr:to>
      <xdr:col>26</xdr:col>
      <xdr:colOff>50800</xdr:colOff>
      <xdr:row>36</xdr:row>
      <xdr:rowOff>112075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7040963"/>
          <a:ext cx="698500" cy="24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146862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58779</xdr:rowOff>
    </xdr:from>
    <xdr:to>
      <xdr:col>22</xdr:col>
      <xdr:colOff>114300</xdr:colOff>
      <xdr:row>36</xdr:row>
      <xdr:rowOff>87713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012029"/>
          <a:ext cx="698500" cy="28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82927</xdr:rowOff>
    </xdr:from>
    <xdr:to>
      <xdr:col>22</xdr:col>
      <xdr:colOff>165100</xdr:colOff>
      <xdr:row>37</xdr:row>
      <xdr:rowOff>13077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70361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169304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12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58779</xdr:rowOff>
    </xdr:from>
    <xdr:to>
      <xdr:col>18</xdr:col>
      <xdr:colOff>177800</xdr:colOff>
      <xdr:row>36</xdr:row>
      <xdr:rowOff>70275</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012029"/>
          <a:ext cx="698500" cy="11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84756</xdr:rowOff>
    </xdr:from>
    <xdr:to>
      <xdr:col>19</xdr:col>
      <xdr:colOff>38100</xdr:colOff>
      <xdr:row>37</xdr:row>
      <xdr:rowOff>14906</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703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171133</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12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65619</xdr:rowOff>
    </xdr:from>
    <xdr:to>
      <xdr:col>15</xdr:col>
      <xdr:colOff>101600</xdr:colOff>
      <xdr:row>36</xdr:row>
      <xdr:rowOff>167219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7018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151996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10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54646</xdr:rowOff>
    </xdr:from>
    <xdr:to>
      <xdr:col>29</xdr:col>
      <xdr:colOff>177800</xdr:colOff>
      <xdr:row>36</xdr:row>
      <xdr:rowOff>156246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00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26723</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7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61275</xdr:rowOff>
    </xdr:from>
    <xdr:to>
      <xdr:col>26</xdr:col>
      <xdr:colOff>101600</xdr:colOff>
      <xdr:row>36</xdr:row>
      <xdr:rowOff>162875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01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147652</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1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36913</xdr:rowOff>
    </xdr:from>
    <xdr:to>
      <xdr:col>22</xdr:col>
      <xdr:colOff>165100</xdr:colOff>
      <xdr:row>36</xdr:row>
      <xdr:rowOff>138513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90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148690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75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7979</xdr:rowOff>
    </xdr:from>
    <xdr:to>
      <xdr:col>19</xdr:col>
      <xdr:colOff>38100</xdr:colOff>
      <xdr:row>36</xdr:row>
      <xdr:rowOff>109579</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6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119756</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73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19475</xdr:rowOff>
    </xdr:from>
    <xdr:to>
      <xdr:col>15</xdr:col>
      <xdr:colOff>101600</xdr:colOff>
      <xdr:row>36</xdr:row>
      <xdr:rowOff>121075</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7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131252</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74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98,398
96,332
658.66
54,198,650
52,809,337
950,718
28,388,475
40,288,384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124244</xdr:rowOff>
    </xdr:from>
    <xdr:to>
      <xdr:col>24</xdr:col>
      <xdr:colOff>63500</xdr:colOff>
      <xdr:row>35</xdr:row>
      <xdr:rowOff>127000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24994"/>
          <a:ext cx="8382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166387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127000</xdr:rowOff>
    </xdr:from>
    <xdr:to>
      <xdr:col>19</xdr:col>
      <xdr:colOff>177800</xdr:colOff>
      <xdr:row>36</xdr:row>
      <xdr:rowOff>157264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27750"/>
          <a:ext cx="889000" cy="20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147362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157264</xdr:rowOff>
    </xdr:from>
    <xdr:to>
      <xdr:col>15</xdr:col>
      <xdr:colOff>50800</xdr:colOff>
      <xdr:row>36</xdr:row>
      <xdr:rowOff>166434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9464"/>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78232</xdr:rowOff>
    </xdr:from>
    <xdr:to>
      <xdr:col>15</xdr:col>
      <xdr:colOff>101600</xdr:colOff>
      <xdr:row>37</xdr:row>
      <xdr:rowOff>8382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24909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166434</xdr:rowOff>
    </xdr:from>
    <xdr:to>
      <xdr:col>10</xdr:col>
      <xdr:colOff>114300</xdr:colOff>
      <xdr:row>37</xdr:row>
      <xdr:rowOff>38735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38634"/>
          <a:ext cx="889000" cy="4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84595</xdr:rowOff>
    </xdr:from>
    <xdr:to>
      <xdr:col>10</xdr:col>
      <xdr:colOff>165100</xdr:colOff>
      <xdr:row>37</xdr:row>
      <xdr:rowOff>14745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5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31272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101740</xdr:rowOff>
    </xdr:from>
    <xdr:to>
      <xdr:col>6</xdr:col>
      <xdr:colOff>38100</xdr:colOff>
      <xdr:row>37</xdr:row>
      <xdr:rowOff>31890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48417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4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73444</xdr:rowOff>
    </xdr:from>
    <xdr:to>
      <xdr:col>24</xdr:col>
      <xdr:colOff>114300</xdr:colOff>
      <xdr:row>36</xdr:row>
      <xdr:rowOff>3594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51871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5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76200</xdr:rowOff>
    </xdr:from>
    <xdr:to>
      <xdr:col>20</xdr:col>
      <xdr:colOff>38100</xdr:colOff>
      <xdr:row>36</xdr:row>
      <xdr:rowOff>6350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168927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6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106464</xdr:rowOff>
    </xdr:from>
    <xdr:to>
      <xdr:col>15</xdr:col>
      <xdr:colOff>101600</xdr:colOff>
      <xdr:row>37</xdr:row>
      <xdr:rowOff>36614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27741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115634</xdr:rowOff>
    </xdr:from>
    <xdr:to>
      <xdr:col>10</xdr:col>
      <xdr:colOff>165100</xdr:colOff>
      <xdr:row>37</xdr:row>
      <xdr:rowOff>45784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36911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159385</xdr:rowOff>
    </xdr:from>
    <xdr:to>
      <xdr:col>6</xdr:col>
      <xdr:colOff>38100</xdr:colOff>
      <xdr:row>37</xdr:row>
      <xdr:rowOff>89535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80662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2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43166</xdr:rowOff>
    </xdr:from>
    <xdr:to>
      <xdr:col>24</xdr:col>
      <xdr:colOff>63500</xdr:colOff>
      <xdr:row>58</xdr:row>
      <xdr:rowOff>98144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87266"/>
          <a:ext cx="8382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9871</xdr:rowOff>
    </xdr:from>
    <xdr:to>
      <xdr:col>19</xdr:col>
      <xdr:colOff>177800</xdr:colOff>
      <xdr:row>58</xdr:row>
      <xdr:rowOff>98144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953971"/>
          <a:ext cx="889000" cy="8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9871</xdr:rowOff>
    </xdr:from>
    <xdr:to>
      <xdr:col>15</xdr:col>
      <xdr:colOff>50800</xdr:colOff>
      <xdr:row>58</xdr:row>
      <xdr:rowOff>22640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53971"/>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21153</xdr:rowOff>
    </xdr:from>
    <xdr:to>
      <xdr:col>15</xdr:col>
      <xdr:colOff>101600</xdr:colOff>
      <xdr:row>57</xdr:row>
      <xdr:rowOff>122753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9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139280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6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22640</xdr:rowOff>
    </xdr:from>
    <xdr:to>
      <xdr:col>10</xdr:col>
      <xdr:colOff>114300</xdr:colOff>
      <xdr:row>58</xdr:row>
      <xdr:rowOff>40210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66740"/>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79266</xdr:rowOff>
    </xdr:from>
    <xdr:to>
      <xdr:col>10</xdr:col>
      <xdr:colOff>165100</xdr:colOff>
      <xdr:row>58</xdr:row>
      <xdr:rowOff>9416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25943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2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87039</xdr:rowOff>
    </xdr:from>
    <xdr:to>
      <xdr:col>6</xdr:col>
      <xdr:colOff>38100</xdr:colOff>
      <xdr:row>58</xdr:row>
      <xdr:rowOff>17189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5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33716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163816</xdr:rowOff>
    </xdr:from>
    <xdr:to>
      <xdr:col>24</xdr:col>
      <xdr:colOff>114300</xdr:colOff>
      <xdr:row>58</xdr:row>
      <xdr:rowOff>93966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78743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47344</xdr:rowOff>
    </xdr:from>
    <xdr:to>
      <xdr:col>20</xdr:col>
      <xdr:colOff>38100</xdr:colOff>
      <xdr:row>58</xdr:row>
      <xdr:rowOff>148944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9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140071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8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130521</xdr:rowOff>
    </xdr:from>
    <xdr:to>
      <xdr:col>15</xdr:col>
      <xdr:colOff>101600</xdr:colOff>
      <xdr:row>58</xdr:row>
      <xdr:rowOff>60671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51798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9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143290</xdr:rowOff>
    </xdr:from>
    <xdr:to>
      <xdr:col>10</xdr:col>
      <xdr:colOff>165100</xdr:colOff>
      <xdr:row>58</xdr:row>
      <xdr:rowOff>73440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64567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0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160860</xdr:rowOff>
    </xdr:from>
    <xdr:to>
      <xdr:col>6</xdr:col>
      <xdr:colOff>38100</xdr:colOff>
      <xdr:row>58</xdr:row>
      <xdr:rowOff>91010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3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82137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2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36106</xdr:rowOff>
    </xdr:from>
    <xdr:to>
      <xdr:col>24</xdr:col>
      <xdr:colOff>63500</xdr:colOff>
      <xdr:row>78</xdr:row>
      <xdr:rowOff>67272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09206"/>
          <a:ext cx="8382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67272</xdr:rowOff>
    </xdr:from>
    <xdr:to>
      <xdr:col>19</xdr:col>
      <xdr:colOff>177800</xdr:colOff>
      <xdr:row>78</xdr:row>
      <xdr:rowOff>83426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40372"/>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56414</xdr:rowOff>
    </xdr:from>
    <xdr:to>
      <xdr:col>15</xdr:col>
      <xdr:colOff>50800</xdr:colOff>
      <xdr:row>78</xdr:row>
      <xdr:rowOff>83426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29514"/>
          <a:ext cx="889000" cy="2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143878</xdr:rowOff>
    </xdr:from>
    <xdr:to>
      <xdr:col>15</xdr:col>
      <xdr:colOff>101600</xdr:colOff>
      <xdr:row>78</xdr:row>
      <xdr:rowOff>74028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90555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40182</xdr:rowOff>
    </xdr:from>
    <xdr:to>
      <xdr:col>10</xdr:col>
      <xdr:colOff>114300</xdr:colOff>
      <xdr:row>78</xdr:row>
      <xdr:rowOff>56414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13282"/>
          <a:ext cx="889000" cy="1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129896</xdr:rowOff>
    </xdr:from>
    <xdr:to>
      <xdr:col>10</xdr:col>
      <xdr:colOff>165100</xdr:colOff>
      <xdr:row>78</xdr:row>
      <xdr:rowOff>60046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3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76573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0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117627</xdr:rowOff>
    </xdr:from>
    <xdr:to>
      <xdr:col>6</xdr:col>
      <xdr:colOff>38100</xdr:colOff>
      <xdr:row>78</xdr:row>
      <xdr:rowOff>47777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1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64304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9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156756</xdr:rowOff>
    </xdr:from>
    <xdr:to>
      <xdr:col>24</xdr:col>
      <xdr:colOff>114300</xdr:colOff>
      <xdr:row>78</xdr:row>
      <xdr:rowOff>86906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135183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3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16472</xdr:rowOff>
    </xdr:from>
    <xdr:to>
      <xdr:col>20</xdr:col>
      <xdr:colOff>38100</xdr:colOff>
      <xdr:row>78</xdr:row>
      <xdr:rowOff>118072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109199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8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32626</xdr:rowOff>
    </xdr:from>
    <xdr:to>
      <xdr:col>15</xdr:col>
      <xdr:colOff>101600</xdr:colOff>
      <xdr:row>78</xdr:row>
      <xdr:rowOff>134226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125353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9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5614</xdr:rowOff>
    </xdr:from>
    <xdr:to>
      <xdr:col>10</xdr:col>
      <xdr:colOff>165100</xdr:colOff>
      <xdr:row>78</xdr:row>
      <xdr:rowOff>107214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98341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160832</xdr:rowOff>
    </xdr:from>
    <xdr:to>
      <xdr:col>6</xdr:col>
      <xdr:colOff>38100</xdr:colOff>
      <xdr:row>78</xdr:row>
      <xdr:rowOff>90982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82109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23527</xdr:rowOff>
    </xdr:from>
    <xdr:to>
      <xdr:col>24</xdr:col>
      <xdr:colOff>63500</xdr:colOff>
      <xdr:row>97</xdr:row>
      <xdr:rowOff>98290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82727"/>
          <a:ext cx="838200" cy="24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98290</xdr:rowOff>
    </xdr:from>
    <xdr:to>
      <xdr:col>19</xdr:col>
      <xdr:colOff>177800</xdr:colOff>
      <xdr:row>97</xdr:row>
      <xdr:rowOff>138306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28940"/>
          <a:ext cx="889000" cy="4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138306</xdr:rowOff>
    </xdr:from>
    <xdr:to>
      <xdr:col>15</xdr:col>
      <xdr:colOff>50800</xdr:colOff>
      <xdr:row>97</xdr:row>
      <xdr:rowOff>162658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68956"/>
          <a:ext cx="889000" cy="2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112130</xdr:rowOff>
    </xdr:from>
    <xdr:to>
      <xdr:col>15</xdr:col>
      <xdr:colOff>101600</xdr:colOff>
      <xdr:row>96</xdr:row>
      <xdr:rowOff>42280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9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58807</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17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162658</xdr:rowOff>
    </xdr:from>
    <xdr:to>
      <xdr:col>10</xdr:col>
      <xdr:colOff>114300</xdr:colOff>
      <xdr:row>98</xdr:row>
      <xdr:rowOff>3911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93308"/>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3697</xdr:rowOff>
    </xdr:from>
    <xdr:to>
      <xdr:col>10</xdr:col>
      <xdr:colOff>165100</xdr:colOff>
      <xdr:row>96</xdr:row>
      <xdr:rowOff>105297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6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121824</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23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22084</xdr:rowOff>
    </xdr:from>
    <xdr:to>
      <xdr:col>6</xdr:col>
      <xdr:colOff>38100</xdr:colOff>
      <xdr:row>96</xdr:row>
      <xdr:rowOff>123684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8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140211</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625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144177</xdr:rowOff>
    </xdr:from>
    <xdr:to>
      <xdr:col>24</xdr:col>
      <xdr:colOff>114300</xdr:colOff>
      <xdr:row>96</xdr:row>
      <xdr:rowOff>74327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122604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1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47490</xdr:rowOff>
    </xdr:from>
    <xdr:to>
      <xdr:col>20</xdr:col>
      <xdr:colOff>38100</xdr:colOff>
      <xdr:row>97</xdr:row>
      <xdr:rowOff>149090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140217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7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87506</xdr:rowOff>
    </xdr:from>
    <xdr:to>
      <xdr:col>15</xdr:col>
      <xdr:colOff>101600</xdr:colOff>
      <xdr:row>98</xdr:row>
      <xdr:rowOff>17656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1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8783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1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111858</xdr:rowOff>
    </xdr:from>
    <xdr:to>
      <xdr:col>10</xdr:col>
      <xdr:colOff>165100</xdr:colOff>
      <xdr:row>98</xdr:row>
      <xdr:rowOff>42008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4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33135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3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124561</xdr:rowOff>
    </xdr:from>
    <xdr:to>
      <xdr:col>6</xdr:col>
      <xdr:colOff>38100</xdr:colOff>
      <xdr:row>98</xdr:row>
      <xdr:rowOff>54711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45838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4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73675"/>
          <a:ext cx="1270" cy="94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2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4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23518</xdr:rowOff>
    </xdr:from>
    <xdr:to>
      <xdr:col>55</xdr:col>
      <xdr:colOff>0</xdr:colOff>
      <xdr:row>35</xdr:row>
      <xdr:rowOff>135189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38468"/>
          <a:ext cx="838200" cy="79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65315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6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23518</xdr:rowOff>
    </xdr:from>
    <xdr:to>
      <xdr:col>50</xdr:col>
      <xdr:colOff>114300</xdr:colOff>
      <xdr:row>36</xdr:row>
      <xdr:rowOff>56871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38468"/>
          <a:ext cx="889000" cy="89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127593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56871</xdr:rowOff>
    </xdr:from>
    <xdr:to>
      <xdr:col>45</xdr:col>
      <xdr:colOff>177800</xdr:colOff>
      <xdr:row>36</xdr:row>
      <xdr:rowOff>63599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29071"/>
          <a:ext cx="8890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115235</xdr:rowOff>
    </xdr:from>
    <xdr:to>
      <xdr:col>46</xdr:col>
      <xdr:colOff>38100</xdr:colOff>
      <xdr:row>37</xdr:row>
      <xdr:rowOff>45385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36512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8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19982</xdr:rowOff>
    </xdr:from>
    <xdr:to>
      <xdr:col>41</xdr:col>
      <xdr:colOff>50800</xdr:colOff>
      <xdr:row>36</xdr:row>
      <xdr:rowOff>63599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192182"/>
          <a:ext cx="889000" cy="4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138354</xdr:rowOff>
    </xdr:from>
    <xdr:to>
      <xdr:col>41</xdr:col>
      <xdr:colOff>101600</xdr:colOff>
      <xdr:row>37</xdr:row>
      <xdr:rowOff>68504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59631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145798</xdr:rowOff>
    </xdr:from>
    <xdr:to>
      <xdr:col>36</xdr:col>
      <xdr:colOff>165100</xdr:colOff>
      <xdr:row>37</xdr:row>
      <xdr:rowOff>75948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67075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1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84389</xdr:rowOff>
    </xdr:from>
    <xdr:to>
      <xdr:col>55</xdr:col>
      <xdr:colOff>50800</xdr:colOff>
      <xdr:row>36</xdr:row>
      <xdr:rowOff>14539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107266</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3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144168</xdr:rowOff>
    </xdr:from>
    <xdr:to>
      <xdr:col>50</xdr:col>
      <xdr:colOff>165100</xdr:colOff>
      <xdr:row>31</xdr:row>
      <xdr:rowOff>74318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90845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06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6071</xdr:rowOff>
    </xdr:from>
    <xdr:to>
      <xdr:col>46</xdr:col>
      <xdr:colOff>38100</xdr:colOff>
      <xdr:row>36</xdr:row>
      <xdr:rowOff>107671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124198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5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12799</xdr:rowOff>
    </xdr:from>
    <xdr:to>
      <xdr:col>41</xdr:col>
      <xdr:colOff>101600</xdr:colOff>
      <xdr:row>36</xdr:row>
      <xdr:rowOff>114399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8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130926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6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140632</xdr:rowOff>
    </xdr:from>
    <xdr:to>
      <xdr:col>36</xdr:col>
      <xdr:colOff>165100</xdr:colOff>
      <xdr:row>36</xdr:row>
      <xdr:rowOff>70782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4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87309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1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12297</xdr:rowOff>
    </xdr:from>
    <xdr:to>
      <xdr:col>55</xdr:col>
      <xdr:colOff>0</xdr:colOff>
      <xdr:row>57</xdr:row>
      <xdr:rowOff>21587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84947"/>
          <a:ext cx="8382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126083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405</xdr:rowOff>
    </xdr:from>
    <xdr:to>
      <xdr:col>50</xdr:col>
      <xdr:colOff>114300</xdr:colOff>
      <xdr:row>57</xdr:row>
      <xdr:rowOff>12297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73055"/>
          <a:ext cx="889000" cy="1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56933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8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168636</xdr:rowOff>
    </xdr:from>
    <xdr:to>
      <xdr:col>45</xdr:col>
      <xdr:colOff>177800</xdr:colOff>
      <xdr:row>57</xdr:row>
      <xdr:rowOff>405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69836"/>
          <a:ext cx="8890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102383</xdr:rowOff>
    </xdr:from>
    <xdr:to>
      <xdr:col>46</xdr:col>
      <xdr:colOff>38100</xdr:colOff>
      <xdr:row>57</xdr:row>
      <xdr:rowOff>32533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0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49060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7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168636</xdr:rowOff>
    </xdr:from>
    <xdr:to>
      <xdr:col>41</xdr:col>
      <xdr:colOff>50800</xdr:colOff>
      <xdr:row>57</xdr:row>
      <xdr:rowOff>37621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69836"/>
          <a:ext cx="889000" cy="4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126102</xdr:rowOff>
    </xdr:from>
    <xdr:to>
      <xdr:col>41</xdr:col>
      <xdr:colOff>101600</xdr:colOff>
      <xdr:row>57</xdr:row>
      <xdr:rowOff>56252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2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47379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2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117909</xdr:rowOff>
    </xdr:from>
    <xdr:to>
      <xdr:col>36</xdr:col>
      <xdr:colOff>165100</xdr:colOff>
      <xdr:row>57</xdr:row>
      <xdr:rowOff>48059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19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64586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9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142237</xdr:rowOff>
    </xdr:from>
    <xdr:to>
      <xdr:col>55</xdr:col>
      <xdr:colOff>50800</xdr:colOff>
      <xdr:row>57</xdr:row>
      <xdr:rowOff>72387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4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120664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2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132947</xdr:rowOff>
    </xdr:from>
    <xdr:to>
      <xdr:col>50</xdr:col>
      <xdr:colOff>165100</xdr:colOff>
      <xdr:row>57</xdr:row>
      <xdr:rowOff>63097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3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54224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2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121055</xdr:rowOff>
    </xdr:from>
    <xdr:to>
      <xdr:col>46</xdr:col>
      <xdr:colOff>38100</xdr:colOff>
      <xdr:row>57</xdr:row>
      <xdr:rowOff>51205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42332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1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117836</xdr:rowOff>
    </xdr:from>
    <xdr:to>
      <xdr:col>41</xdr:col>
      <xdr:colOff>101600</xdr:colOff>
      <xdr:row>57</xdr:row>
      <xdr:rowOff>47986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1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64513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49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158271</xdr:rowOff>
    </xdr:from>
    <xdr:to>
      <xdr:col>36</xdr:col>
      <xdr:colOff>165100</xdr:colOff>
      <xdr:row>57</xdr:row>
      <xdr:rowOff>88421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5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79548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5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18399</xdr:rowOff>
    </xdr:from>
    <xdr:to>
      <xdr:col>55</xdr:col>
      <xdr:colOff>0</xdr:colOff>
      <xdr:row>77</xdr:row>
      <xdr:rowOff>87043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220049"/>
          <a:ext cx="838200" cy="6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18399</xdr:rowOff>
    </xdr:from>
    <xdr:to>
      <xdr:col>50</xdr:col>
      <xdr:colOff>114300</xdr:colOff>
      <xdr:row>77</xdr:row>
      <xdr:rowOff>19056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220049"/>
          <a:ext cx="8890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135627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19056</xdr:rowOff>
    </xdr:from>
    <xdr:to>
      <xdr:col>45</xdr:col>
      <xdr:colOff>177800</xdr:colOff>
      <xdr:row>77</xdr:row>
      <xdr:rowOff>116846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220706"/>
          <a:ext cx="8890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63137</xdr:rowOff>
    </xdr:from>
    <xdr:to>
      <xdr:col>46</xdr:col>
      <xdr:colOff>38100</xdr:colOff>
      <xdr:row>77</xdr:row>
      <xdr:rowOff>164737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2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155864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3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91340</xdr:rowOff>
    </xdr:from>
    <xdr:to>
      <xdr:col>41</xdr:col>
      <xdr:colOff>50800</xdr:colOff>
      <xdr:row>77</xdr:row>
      <xdr:rowOff>116846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292990"/>
          <a:ext cx="889000" cy="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76664</xdr:rowOff>
    </xdr:from>
    <xdr:to>
      <xdr:col>41</xdr:col>
      <xdr:colOff>101600</xdr:colOff>
      <xdr:row>78</xdr:row>
      <xdr:rowOff>6814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169391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3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59257</xdr:rowOff>
    </xdr:from>
    <xdr:to>
      <xdr:col>36</xdr:col>
      <xdr:colOff>165100</xdr:colOff>
      <xdr:row>77</xdr:row>
      <xdr:rowOff>160857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151984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3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36243</xdr:rowOff>
    </xdr:from>
    <xdr:to>
      <xdr:col>55</xdr:col>
      <xdr:colOff>50800</xdr:colOff>
      <xdr:row>77</xdr:row>
      <xdr:rowOff>137843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167070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02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139049</xdr:rowOff>
    </xdr:from>
    <xdr:to>
      <xdr:col>50</xdr:col>
      <xdr:colOff>165100</xdr:colOff>
      <xdr:row>77</xdr:row>
      <xdr:rowOff>69199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1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94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139706</xdr:rowOff>
    </xdr:from>
    <xdr:to>
      <xdr:col>46</xdr:col>
      <xdr:colOff>38100</xdr:colOff>
      <xdr:row>77</xdr:row>
      <xdr:rowOff>69856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86383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94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66046</xdr:rowOff>
    </xdr:from>
    <xdr:to>
      <xdr:col>41</xdr:col>
      <xdr:colOff>101600</xdr:colOff>
      <xdr:row>77</xdr:row>
      <xdr:rowOff>167646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2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12723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04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40540</xdr:rowOff>
    </xdr:from>
    <xdr:to>
      <xdr:col>36</xdr:col>
      <xdr:colOff>165100</xdr:colOff>
      <xdr:row>77</xdr:row>
      <xdr:rowOff>142140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158667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01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58674</xdr:rowOff>
    </xdr:from>
    <xdr:to>
      <xdr:col>55</xdr:col>
      <xdr:colOff>0</xdr:colOff>
      <xdr:row>97</xdr:row>
      <xdr:rowOff>84480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689324"/>
          <a:ext cx="838200" cy="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158894</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7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84480</xdr:rowOff>
    </xdr:from>
    <xdr:to>
      <xdr:col>50</xdr:col>
      <xdr:colOff>114300</xdr:colOff>
      <xdr:row>97</xdr:row>
      <xdr:rowOff>120993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715130"/>
          <a:ext cx="889000" cy="3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95414</xdr:rowOff>
    </xdr:from>
    <xdr:to>
      <xdr:col>45</xdr:col>
      <xdr:colOff>177800</xdr:colOff>
      <xdr:row>97</xdr:row>
      <xdr:rowOff>120993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554614"/>
          <a:ext cx="889000" cy="19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121692</xdr:rowOff>
    </xdr:from>
    <xdr:to>
      <xdr:col>46</xdr:col>
      <xdr:colOff>38100</xdr:colOff>
      <xdr:row>96</xdr:row>
      <xdr:rowOff>51842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0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68369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1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95414</xdr:rowOff>
    </xdr:from>
    <xdr:to>
      <xdr:col>41</xdr:col>
      <xdr:colOff>50800</xdr:colOff>
      <xdr:row>97</xdr:row>
      <xdr:rowOff>145872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54614"/>
          <a:ext cx="889000" cy="2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15367</xdr:rowOff>
    </xdr:from>
    <xdr:to>
      <xdr:col>41</xdr:col>
      <xdr:colOff>101600</xdr:colOff>
      <xdr:row>96</xdr:row>
      <xdr:rowOff>116967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133494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50164</xdr:rowOff>
    </xdr:from>
    <xdr:to>
      <xdr:col>36</xdr:col>
      <xdr:colOff>165100</xdr:colOff>
      <xdr:row>96</xdr:row>
      <xdr:rowOff>151764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168291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7874</xdr:rowOff>
    </xdr:from>
    <xdr:to>
      <xdr:col>55</xdr:col>
      <xdr:colOff>50800</xdr:colOff>
      <xdr:row>97</xdr:row>
      <xdr:rowOff>109474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157751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33680</xdr:rowOff>
    </xdr:from>
    <xdr:to>
      <xdr:col>50</xdr:col>
      <xdr:colOff>165100</xdr:colOff>
      <xdr:row>97</xdr:row>
      <xdr:rowOff>135280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126407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70193</xdr:rowOff>
    </xdr:from>
    <xdr:to>
      <xdr:col>46</xdr:col>
      <xdr:colOff>38100</xdr:colOff>
      <xdr:row>98</xdr:row>
      <xdr:rowOff>343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0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162920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9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44614</xdr:rowOff>
    </xdr:from>
    <xdr:to>
      <xdr:col>41</xdr:col>
      <xdr:colOff>101600</xdr:colOff>
      <xdr:row>96</xdr:row>
      <xdr:rowOff>146214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137341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59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95072</xdr:rowOff>
    </xdr:from>
    <xdr:to>
      <xdr:col>36</xdr:col>
      <xdr:colOff>165100</xdr:colOff>
      <xdr:row>98</xdr:row>
      <xdr:rowOff>25222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16349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90856</xdr:rowOff>
    </xdr:from>
    <xdr:to>
      <xdr:col>85</xdr:col>
      <xdr:colOff>127000</xdr:colOff>
      <xdr:row>38</xdr:row>
      <xdr:rowOff>107226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605956"/>
          <a:ext cx="8382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90856</xdr:rowOff>
    </xdr:from>
    <xdr:to>
      <xdr:col>81</xdr:col>
      <xdr:colOff>50800</xdr:colOff>
      <xdr:row>39</xdr:row>
      <xdr:rowOff>26606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605956"/>
          <a:ext cx="889000" cy="10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158881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67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2401</xdr:rowOff>
    </xdr:from>
    <xdr:to>
      <xdr:col>76</xdr:col>
      <xdr:colOff>114300</xdr:colOff>
      <xdr:row>39</xdr:row>
      <xdr:rowOff>26606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688951"/>
          <a:ext cx="889000" cy="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116649</xdr:rowOff>
    </xdr:from>
    <xdr:to>
      <xdr:col>76</xdr:col>
      <xdr:colOff>165100</xdr:colOff>
      <xdr:row>39</xdr:row>
      <xdr:rowOff>46799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63326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2401</xdr:rowOff>
    </xdr:from>
    <xdr:to>
      <xdr:col>71</xdr:col>
      <xdr:colOff>177800</xdr:colOff>
      <xdr:row>39</xdr:row>
      <xdr:rowOff>27457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688951"/>
          <a:ext cx="889000" cy="2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136741</xdr:rowOff>
    </xdr:from>
    <xdr:to>
      <xdr:col>72</xdr:col>
      <xdr:colOff>38100</xdr:colOff>
      <xdr:row>39</xdr:row>
      <xdr:rowOff>66891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5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58018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74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141897</xdr:rowOff>
    </xdr:from>
    <xdr:to>
      <xdr:col>67</xdr:col>
      <xdr:colOff>101600</xdr:colOff>
      <xdr:row>39</xdr:row>
      <xdr:rowOff>72047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5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88574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3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56426</xdr:rowOff>
    </xdr:from>
    <xdr:to>
      <xdr:col>85</xdr:col>
      <xdr:colOff>177800</xdr:colOff>
      <xdr:row>38</xdr:row>
      <xdr:rowOff>158026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16921</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3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40056</xdr:rowOff>
    </xdr:from>
    <xdr:to>
      <xdr:col>81</xdr:col>
      <xdr:colOff>101600</xdr:colOff>
      <xdr:row>38</xdr:row>
      <xdr:rowOff>141656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5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158183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3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147256</xdr:rowOff>
    </xdr:from>
    <xdr:to>
      <xdr:col>76</xdr:col>
      <xdr:colOff>165100</xdr:colOff>
      <xdr:row>39</xdr:row>
      <xdr:rowOff>77406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6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68533</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7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123051</xdr:rowOff>
    </xdr:from>
    <xdr:to>
      <xdr:col>72</xdr:col>
      <xdr:colOff>38100</xdr:colOff>
      <xdr:row>39</xdr:row>
      <xdr:rowOff>53201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3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69727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4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148107</xdr:rowOff>
    </xdr:from>
    <xdr:to>
      <xdr:col>67</xdr:col>
      <xdr:colOff>101600</xdr:colOff>
      <xdr:row>39</xdr:row>
      <xdr:rowOff>78257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6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69384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5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16568</xdr:rowOff>
    </xdr:from>
    <xdr:to>
      <xdr:col>85</xdr:col>
      <xdr:colOff>127000</xdr:colOff>
      <xdr:row>77</xdr:row>
      <xdr:rowOff>19312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218218"/>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12103</xdr:rowOff>
    </xdr:from>
    <xdr:to>
      <xdr:col>81</xdr:col>
      <xdr:colOff>50800</xdr:colOff>
      <xdr:row>77</xdr:row>
      <xdr:rowOff>19312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213753"/>
          <a:ext cx="889000" cy="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36705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8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6640</xdr:rowOff>
    </xdr:from>
    <xdr:to>
      <xdr:col>76</xdr:col>
      <xdr:colOff>114300</xdr:colOff>
      <xdr:row>77</xdr:row>
      <xdr:rowOff>12103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208290"/>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158996</xdr:rowOff>
    </xdr:from>
    <xdr:to>
      <xdr:col>76</xdr:col>
      <xdr:colOff>165100</xdr:colOff>
      <xdr:row>77</xdr:row>
      <xdr:rowOff>89146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80273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28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6640</xdr:rowOff>
    </xdr:from>
    <xdr:to>
      <xdr:col>71</xdr:col>
      <xdr:colOff>177800</xdr:colOff>
      <xdr:row>77</xdr:row>
      <xdr:rowOff>26863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208290"/>
          <a:ext cx="889000" cy="2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152276</xdr:rowOff>
    </xdr:from>
    <xdr:to>
      <xdr:col>72</xdr:col>
      <xdr:colOff>38100</xdr:colOff>
      <xdr:row>77</xdr:row>
      <xdr:rowOff>82426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8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73553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27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160719</xdr:rowOff>
    </xdr:from>
    <xdr:to>
      <xdr:col>67</xdr:col>
      <xdr:colOff>101600</xdr:colOff>
      <xdr:row>77</xdr:row>
      <xdr:rowOff>90869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9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81996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2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137218</xdr:rowOff>
    </xdr:from>
    <xdr:to>
      <xdr:col>85</xdr:col>
      <xdr:colOff>177800</xdr:colOff>
      <xdr:row>77</xdr:row>
      <xdr:rowOff>67368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6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115645</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14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139962</xdr:rowOff>
    </xdr:from>
    <xdr:to>
      <xdr:col>81</xdr:col>
      <xdr:colOff>101600</xdr:colOff>
      <xdr:row>77</xdr:row>
      <xdr:rowOff>70112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17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61239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2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132753</xdr:rowOff>
    </xdr:from>
    <xdr:to>
      <xdr:col>76</xdr:col>
      <xdr:colOff>165100</xdr:colOff>
      <xdr:row>77</xdr:row>
      <xdr:rowOff>62903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6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79430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93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127290</xdr:rowOff>
    </xdr:from>
    <xdr:to>
      <xdr:col>72</xdr:col>
      <xdr:colOff>38100</xdr:colOff>
      <xdr:row>77</xdr:row>
      <xdr:rowOff>57440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5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73967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93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147513</xdr:rowOff>
    </xdr:from>
    <xdr:to>
      <xdr:col>67</xdr:col>
      <xdr:colOff>101600</xdr:colOff>
      <xdr:row>77</xdr:row>
      <xdr:rowOff>77663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7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94190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95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16244</xdr:rowOff>
    </xdr:from>
    <xdr:to>
      <xdr:col>85</xdr:col>
      <xdr:colOff>127000</xdr:colOff>
      <xdr:row>99</xdr:row>
      <xdr:rowOff>22047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646894"/>
          <a:ext cx="838200" cy="34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10261</xdr:rowOff>
    </xdr:from>
    <xdr:to>
      <xdr:col>81</xdr:col>
      <xdr:colOff>50800</xdr:colOff>
      <xdr:row>99</xdr:row>
      <xdr:rowOff>22047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983811"/>
          <a:ext cx="889000" cy="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82250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10261</xdr:rowOff>
    </xdr:from>
    <xdr:to>
      <xdr:col>76</xdr:col>
      <xdr:colOff>114300</xdr:colOff>
      <xdr:row>99</xdr:row>
      <xdr:rowOff>17044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983811"/>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19762</xdr:rowOff>
    </xdr:from>
    <xdr:to>
      <xdr:col>76</xdr:col>
      <xdr:colOff>165100</xdr:colOff>
      <xdr:row>98</xdr:row>
      <xdr:rowOff>121362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2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137889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17044</xdr:rowOff>
    </xdr:from>
    <xdr:to>
      <xdr:col>71</xdr:col>
      <xdr:colOff>177800</xdr:colOff>
      <xdr:row>99</xdr:row>
      <xdr:rowOff>24842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990594"/>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162813</xdr:rowOff>
    </xdr:from>
    <xdr:to>
      <xdr:col>72</xdr:col>
      <xdr:colOff>38100</xdr:colOff>
      <xdr:row>98</xdr:row>
      <xdr:rowOff>92963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109490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6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167856</xdr:rowOff>
    </xdr:from>
    <xdr:to>
      <xdr:col>67</xdr:col>
      <xdr:colOff>101600</xdr:colOff>
      <xdr:row>98</xdr:row>
      <xdr:rowOff>98006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114533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7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136894</xdr:rowOff>
    </xdr:from>
    <xdr:to>
      <xdr:col>85</xdr:col>
      <xdr:colOff>177800</xdr:colOff>
      <xdr:row>97</xdr:row>
      <xdr:rowOff>67044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5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115321</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7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142697</xdr:rowOff>
    </xdr:from>
    <xdr:to>
      <xdr:col>81</xdr:col>
      <xdr:colOff>101600</xdr:colOff>
      <xdr:row>99</xdr:row>
      <xdr:rowOff>72847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63974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703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130911</xdr:rowOff>
    </xdr:from>
    <xdr:to>
      <xdr:col>76</xdr:col>
      <xdr:colOff>165100</xdr:colOff>
      <xdr:row>99</xdr:row>
      <xdr:rowOff>61061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52188</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137694</xdr:rowOff>
    </xdr:from>
    <xdr:to>
      <xdr:col>72</xdr:col>
      <xdr:colOff>38100</xdr:colOff>
      <xdr:row>99</xdr:row>
      <xdr:rowOff>67844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3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58971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3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145492</xdr:rowOff>
    </xdr:from>
    <xdr:to>
      <xdr:col>67</xdr:col>
      <xdr:colOff>101600</xdr:colOff>
      <xdr:row>99</xdr:row>
      <xdr:rowOff>75642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66769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29423</xdr:rowOff>
    </xdr:from>
    <xdr:to>
      <xdr:col>116</xdr:col>
      <xdr:colOff>63500</xdr:colOff>
      <xdr:row>37</xdr:row>
      <xdr:rowOff>87122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373073"/>
          <a:ext cx="838200" cy="5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139060</xdr:rowOff>
    </xdr:from>
    <xdr:to>
      <xdr:col>111</xdr:col>
      <xdr:colOff>177800</xdr:colOff>
      <xdr:row>37</xdr:row>
      <xdr:rowOff>29423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311260"/>
          <a:ext cx="8890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133848</xdr:rowOff>
    </xdr:from>
    <xdr:to>
      <xdr:col>107</xdr:col>
      <xdr:colOff>50800</xdr:colOff>
      <xdr:row>36</xdr:row>
      <xdr:rowOff>139060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306048"/>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18125</xdr:rowOff>
    </xdr:from>
    <xdr:to>
      <xdr:col>107</xdr:col>
      <xdr:colOff>101600</xdr:colOff>
      <xdr:row>38</xdr:row>
      <xdr:rowOff>119725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3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110852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62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133848</xdr:rowOff>
    </xdr:from>
    <xdr:to>
      <xdr:col>102</xdr:col>
      <xdr:colOff>114300</xdr:colOff>
      <xdr:row>36</xdr:row>
      <xdr:rowOff>167863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306048"/>
          <a:ext cx="889000" cy="3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19497</xdr:rowOff>
    </xdr:from>
    <xdr:to>
      <xdr:col>102</xdr:col>
      <xdr:colOff>165100</xdr:colOff>
      <xdr:row>38</xdr:row>
      <xdr:rowOff>121097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3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112224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62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16983</xdr:rowOff>
    </xdr:from>
    <xdr:to>
      <xdr:col>98</xdr:col>
      <xdr:colOff>38100</xdr:colOff>
      <xdr:row>38</xdr:row>
      <xdr:rowOff>118583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3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109710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62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36322</xdr:rowOff>
    </xdr:from>
    <xdr:to>
      <xdr:col>116</xdr:col>
      <xdr:colOff>114300</xdr:colOff>
      <xdr:row>37</xdr:row>
      <xdr:rowOff>137922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14749</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3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150073</xdr:rowOff>
    </xdr:from>
    <xdr:to>
      <xdr:col>112</xdr:col>
      <xdr:colOff>38100</xdr:colOff>
      <xdr:row>37</xdr:row>
      <xdr:rowOff>80223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32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96750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09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88260</xdr:rowOff>
    </xdr:from>
    <xdr:to>
      <xdr:col>107</xdr:col>
      <xdr:colOff>101600</xdr:colOff>
      <xdr:row>37</xdr:row>
      <xdr:rowOff>18410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26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34937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03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83048</xdr:rowOff>
    </xdr:from>
    <xdr:to>
      <xdr:col>102</xdr:col>
      <xdr:colOff>165100</xdr:colOff>
      <xdr:row>37</xdr:row>
      <xdr:rowOff>13198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25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29725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03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117063</xdr:rowOff>
    </xdr:from>
    <xdr:to>
      <xdr:col>98</xdr:col>
      <xdr:colOff>38100</xdr:colOff>
      <xdr:row>37</xdr:row>
      <xdr:rowOff>47213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28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63740</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06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130145</xdr:rowOff>
    </xdr:from>
    <xdr:to>
      <xdr:col>116</xdr:col>
      <xdr:colOff>63500</xdr:colOff>
      <xdr:row>54</xdr:row>
      <xdr:rowOff>168870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388445"/>
          <a:ext cx="8382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85889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687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164937</xdr:rowOff>
    </xdr:from>
    <xdr:to>
      <xdr:col>111</xdr:col>
      <xdr:colOff>177800</xdr:colOff>
      <xdr:row>54</xdr:row>
      <xdr:rowOff>168870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423237"/>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99423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164937</xdr:rowOff>
    </xdr:from>
    <xdr:to>
      <xdr:col>107</xdr:col>
      <xdr:colOff>50800</xdr:colOff>
      <xdr:row>55</xdr:row>
      <xdr:rowOff>11181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423237"/>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2992</xdr:rowOff>
    </xdr:from>
    <xdr:to>
      <xdr:col>107</xdr:col>
      <xdr:colOff>101600</xdr:colOff>
      <xdr:row>57</xdr:row>
      <xdr:rowOff>104592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95719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6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2815</xdr:rowOff>
    </xdr:from>
    <xdr:to>
      <xdr:col>102</xdr:col>
      <xdr:colOff>114300</xdr:colOff>
      <xdr:row>55</xdr:row>
      <xdr:rowOff>11181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432565"/>
          <a:ext cx="8890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164155</xdr:rowOff>
    </xdr:from>
    <xdr:to>
      <xdr:col>102</xdr:col>
      <xdr:colOff>165100</xdr:colOff>
      <xdr:row>57</xdr:row>
      <xdr:rowOff>94305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85432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5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140243</xdr:rowOff>
    </xdr:from>
    <xdr:to>
      <xdr:col>98</xdr:col>
      <xdr:colOff>38100</xdr:colOff>
      <xdr:row>57</xdr:row>
      <xdr:rowOff>70393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61520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3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79345</xdr:rowOff>
    </xdr:from>
    <xdr:to>
      <xdr:col>116</xdr:col>
      <xdr:colOff>114300</xdr:colOff>
      <xdr:row>55</xdr:row>
      <xdr:rowOff>9495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3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102222</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18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118070</xdr:rowOff>
    </xdr:from>
    <xdr:to>
      <xdr:col>112</xdr:col>
      <xdr:colOff>38100</xdr:colOff>
      <xdr:row>55</xdr:row>
      <xdr:rowOff>48220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3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64747</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915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114137</xdr:rowOff>
    </xdr:from>
    <xdr:to>
      <xdr:col>107</xdr:col>
      <xdr:colOff>101600</xdr:colOff>
      <xdr:row>55</xdr:row>
      <xdr:rowOff>44287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37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60814</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914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131831</xdr:rowOff>
    </xdr:from>
    <xdr:to>
      <xdr:col>102</xdr:col>
      <xdr:colOff>165100</xdr:colOff>
      <xdr:row>55</xdr:row>
      <xdr:rowOff>61981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3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78508</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16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123465</xdr:rowOff>
    </xdr:from>
    <xdr:to>
      <xdr:col>98</xdr:col>
      <xdr:colOff>38100</xdr:colOff>
      <xdr:row>55</xdr:row>
      <xdr:rowOff>53615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38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70142</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15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58662</xdr:rowOff>
    </xdr:from>
    <xdr:to>
      <xdr:col>116</xdr:col>
      <xdr:colOff>63500</xdr:colOff>
      <xdr:row>77</xdr:row>
      <xdr:rowOff>75006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260312"/>
          <a:ext cx="8382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109720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9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58662</xdr:rowOff>
    </xdr:from>
    <xdr:to>
      <xdr:col>111</xdr:col>
      <xdr:colOff>177800</xdr:colOff>
      <xdr:row>77</xdr:row>
      <xdr:rowOff>100685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260312"/>
          <a:ext cx="889000" cy="4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143324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100685</xdr:rowOff>
    </xdr:from>
    <xdr:to>
      <xdr:col>107</xdr:col>
      <xdr:colOff>50800</xdr:colOff>
      <xdr:row>77</xdr:row>
      <xdr:rowOff>122213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02335"/>
          <a:ext cx="889000" cy="2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34798</xdr:rowOff>
    </xdr:from>
    <xdr:to>
      <xdr:col>107</xdr:col>
      <xdr:colOff>101600</xdr:colOff>
      <xdr:row>76</xdr:row>
      <xdr:rowOff>136398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6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152925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122213</xdr:rowOff>
    </xdr:from>
    <xdr:to>
      <xdr:col>102</xdr:col>
      <xdr:colOff>114300</xdr:colOff>
      <xdr:row>77</xdr:row>
      <xdr:rowOff>132995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323863"/>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70307</xdr:rowOff>
    </xdr:from>
    <xdr:to>
      <xdr:col>102</xdr:col>
      <xdr:colOff>165100</xdr:colOff>
      <xdr:row>77</xdr:row>
      <xdr:rowOff>457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0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16984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7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28284</xdr:rowOff>
    </xdr:from>
    <xdr:to>
      <xdr:col>98</xdr:col>
      <xdr:colOff>38100</xdr:colOff>
      <xdr:row>76</xdr:row>
      <xdr:rowOff>129884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5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146410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3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24206</xdr:rowOff>
    </xdr:from>
    <xdr:to>
      <xdr:col>116</xdr:col>
      <xdr:colOff>114300</xdr:colOff>
      <xdr:row>77</xdr:row>
      <xdr:rowOff>125806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2633</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0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7862</xdr:rowOff>
    </xdr:from>
    <xdr:to>
      <xdr:col>112</xdr:col>
      <xdr:colOff>38100</xdr:colOff>
      <xdr:row>77</xdr:row>
      <xdr:rowOff>109462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100589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49885</xdr:rowOff>
    </xdr:from>
    <xdr:to>
      <xdr:col>107</xdr:col>
      <xdr:colOff>101600</xdr:colOff>
      <xdr:row>77</xdr:row>
      <xdr:rowOff>151485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5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142612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4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71413</xdr:rowOff>
    </xdr:from>
    <xdr:to>
      <xdr:col>102</xdr:col>
      <xdr:colOff>165100</xdr:colOff>
      <xdr:row>78</xdr:row>
      <xdr:rowOff>1563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7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164140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82195</xdr:rowOff>
    </xdr:from>
    <xdr:to>
      <xdr:col>98</xdr:col>
      <xdr:colOff>38100</xdr:colOff>
      <xdr:row>78</xdr:row>
      <xdr:rowOff>12345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3472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令和３年度決算は、歳出総額が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8,578</a:t>
          </a:r>
          <a:r>
            <a:rPr kumimoji="1" lang="ja-JP" altLang="en-US" sz="1300">
              <a:latin typeface="ＭＳ Ｐゴシック" panose="020B0600070205080204" pitchFamily="50" charset="-128"/>
              <a:ea typeface="ＭＳ Ｐゴシック" panose="020B0600070205080204" pitchFamily="50" charset="-128"/>
            </a:rPr>
            <a:t>万円減少した。歳出総額を住民１人当たりに換算すると</a:t>
          </a:r>
          <a:r>
            <a:rPr kumimoji="1" lang="en-US" altLang="ja-JP" sz="1300">
              <a:latin typeface="ＭＳ Ｐゴシック" panose="020B0600070205080204" pitchFamily="50" charset="-128"/>
              <a:ea typeface="ＭＳ Ｐゴシック" panose="020B0600070205080204" pitchFamily="50" charset="-128"/>
            </a:rPr>
            <a:t>536,691</a:t>
          </a:r>
          <a:r>
            <a:rPr kumimoji="1" lang="ja-JP" altLang="en-US" sz="1300">
              <a:latin typeface="ＭＳ Ｐゴシック" panose="020B0600070205080204" pitchFamily="50" charset="-128"/>
              <a:ea typeface="ＭＳ Ｐゴシック" panose="020B0600070205080204" pitchFamily="50" charset="-128"/>
            </a:rPr>
            <a:t>円となり、前年度との比較では</a:t>
          </a:r>
          <a:r>
            <a:rPr kumimoji="1" lang="en-US" altLang="ja-JP" sz="1300">
              <a:latin typeface="ＭＳ Ｐゴシック" panose="020B0600070205080204" pitchFamily="50" charset="-128"/>
              <a:ea typeface="ＭＳ Ｐゴシック" panose="020B0600070205080204" pitchFamily="50" charset="-128"/>
            </a:rPr>
            <a:t>53,983</a:t>
          </a:r>
          <a:r>
            <a:rPr kumimoji="1" lang="ja-JP" altLang="en-US" sz="1300">
              <a:latin typeface="ＭＳ Ｐゴシック" panose="020B0600070205080204" pitchFamily="50" charset="-128"/>
              <a:ea typeface="ＭＳ Ｐゴシック" panose="020B0600070205080204" pitchFamily="50" charset="-128"/>
            </a:rPr>
            <a:t>円の減少となった。（前年度住民１人当たり決算額</a:t>
          </a:r>
          <a:r>
            <a:rPr kumimoji="1" lang="en-US" altLang="ja-JP" sz="1300">
              <a:latin typeface="ＭＳ Ｐゴシック" panose="020B0600070205080204" pitchFamily="50" charset="-128"/>
              <a:ea typeface="ＭＳ Ｐゴシック" panose="020B0600070205080204" pitchFamily="50" charset="-128"/>
            </a:rPr>
            <a:t>590,674</a:t>
          </a:r>
          <a:r>
            <a:rPr kumimoji="1" lang="ja-JP" altLang="en-US" sz="1300">
              <a:latin typeface="ＭＳ Ｐゴシック" panose="020B0600070205080204" pitchFamily="50" charset="-128"/>
              <a:ea typeface="ＭＳ Ｐゴシック" panose="020B0600070205080204" pitchFamily="50" charset="-128"/>
            </a:rPr>
            <a:t>円）</a:t>
          </a:r>
        </a:p>
        <a:p>
          <a:r>
            <a:rPr kumimoji="1" lang="ja-JP" altLang="en-US" sz="1300">
              <a:latin typeface="ＭＳ Ｐゴシック" panose="020B0600070205080204" pitchFamily="50" charset="-128"/>
              <a:ea typeface="ＭＳ Ｐゴシック" panose="020B0600070205080204" pitchFamily="50" charset="-128"/>
            </a:rPr>
            <a:t>　人件費及び物件費は、これまでに経常経費の削減、職員数の削減などに取り組んできたことで、類似団体平均、長野県平均と比較して低い数値となっている。引き続き職員数の管理や経常的経費の削減、事務事業の見直しなど行財政改革の取組を進めていく必要がある。</a:t>
          </a:r>
        </a:p>
        <a:p>
          <a:r>
            <a:rPr kumimoji="1" lang="ja-JP" altLang="en-US" sz="1300">
              <a:latin typeface="ＭＳ Ｐゴシック" panose="020B0600070205080204" pitchFamily="50" charset="-128"/>
              <a:ea typeface="ＭＳ Ｐゴシック" panose="020B0600070205080204" pitchFamily="50" charset="-128"/>
            </a:rPr>
            <a:t>　扶助費は、子育て世帯や住民税非課税世帯等に対する臨時特別給付金事業などの新型コロナウイルス感染症対策の事業費が増となったことにより、決算額は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2,110</a:t>
          </a:r>
          <a:r>
            <a:rPr kumimoji="1" lang="ja-JP" altLang="en-US" sz="1300">
              <a:latin typeface="ＭＳ Ｐゴシック" panose="020B0600070205080204" pitchFamily="50" charset="-128"/>
              <a:ea typeface="ＭＳ Ｐゴシック" panose="020B0600070205080204" pitchFamily="50" charset="-128"/>
            </a:rPr>
            <a:t>万円の増、住民１人当たりのコストは</a:t>
          </a:r>
          <a:r>
            <a:rPr kumimoji="1" lang="en-US" altLang="ja-JP" sz="1300">
              <a:latin typeface="ＭＳ Ｐゴシック" panose="020B0600070205080204" pitchFamily="50" charset="-128"/>
              <a:ea typeface="ＭＳ Ｐゴシック" panose="020B0600070205080204" pitchFamily="50" charset="-128"/>
            </a:rPr>
            <a:t>22,618</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補助費等は、特別定額給付金の給付や新型コロナウイルス感染症対応として実施した緊急経済対策事業が減少したことにより、決算額は</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642</a:t>
          </a:r>
          <a:r>
            <a:rPr kumimoji="1" lang="ja-JP" altLang="en-US" sz="1300">
              <a:latin typeface="ＭＳ Ｐゴシック" panose="020B0600070205080204" pitchFamily="50" charset="-128"/>
              <a:ea typeface="ＭＳ Ｐゴシック" panose="020B0600070205080204" pitchFamily="50" charset="-128"/>
            </a:rPr>
            <a:t>万円の大幅減、住民１人当たりのコストは</a:t>
          </a:r>
          <a:r>
            <a:rPr kumimoji="1" lang="en-US" altLang="ja-JP" sz="1300">
              <a:latin typeface="ＭＳ Ｐゴシック" panose="020B0600070205080204" pitchFamily="50" charset="-128"/>
              <a:ea typeface="ＭＳ Ｐゴシック" panose="020B0600070205080204" pitchFamily="50" charset="-128"/>
            </a:rPr>
            <a:t>104,655</a:t>
          </a:r>
          <a:r>
            <a:rPr kumimoji="1" lang="ja-JP" altLang="en-US" sz="1300">
              <a:latin typeface="ＭＳ Ｐゴシック" panose="020B0600070205080204" pitchFamily="50" charset="-128"/>
              <a:ea typeface="ＭＳ Ｐゴシック" panose="020B0600070205080204" pitchFamily="50" charset="-128"/>
            </a:rPr>
            <a:t>円の大幅減となった。</a:t>
          </a:r>
        </a:p>
        <a:p>
          <a:r>
            <a:rPr kumimoji="1" lang="ja-JP" altLang="en-US" sz="1300">
              <a:latin typeface="ＭＳ Ｐゴシック" panose="020B0600070205080204" pitchFamily="50" charset="-128"/>
              <a:ea typeface="ＭＳ Ｐゴシック" panose="020B0600070205080204" pitchFamily="50" charset="-128"/>
            </a:rPr>
            <a:t>　普通建設事業費は、リニア関連事業費は増となったが、座光寺スマートインターチェンジの整備や勤労者福祉センターの改修工事が完了したこと等により、決算額は４億</a:t>
          </a:r>
          <a:r>
            <a:rPr kumimoji="1" lang="en-US" altLang="ja-JP" sz="1300">
              <a:latin typeface="ＭＳ Ｐゴシック" panose="020B0600070205080204" pitchFamily="50" charset="-128"/>
              <a:ea typeface="ＭＳ Ｐゴシック" panose="020B0600070205080204" pitchFamily="50" charset="-128"/>
            </a:rPr>
            <a:t>1,260</a:t>
          </a:r>
          <a:r>
            <a:rPr kumimoji="1" lang="ja-JP" altLang="en-US" sz="1300">
              <a:latin typeface="ＭＳ Ｐゴシック" panose="020B0600070205080204" pitchFamily="50" charset="-128"/>
              <a:ea typeface="ＭＳ Ｐゴシック" panose="020B0600070205080204" pitchFamily="50" charset="-128"/>
            </a:rPr>
            <a:t>万円の減、住民１人当たりのコストは</a:t>
          </a:r>
          <a:r>
            <a:rPr kumimoji="1" lang="en-US" altLang="ja-JP" sz="1300">
              <a:latin typeface="ＭＳ Ｐゴシック" panose="020B0600070205080204" pitchFamily="50" charset="-128"/>
              <a:ea typeface="ＭＳ Ｐゴシック" panose="020B0600070205080204" pitchFamily="50" charset="-128"/>
            </a:rPr>
            <a:t>2,032</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　今後も引き続き財政健全化のため、事業の抜本的な見直しに取り組んでいく。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98,398
96,332
658.66
54,198,650
52,809,337
950,718
28,388,475
40,288,384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163475</xdr:rowOff>
    </xdr:from>
    <xdr:to>
      <xdr:col>24</xdr:col>
      <xdr:colOff>63500</xdr:colOff>
      <xdr:row>37</xdr:row>
      <xdr:rowOff>25857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35675"/>
          <a:ext cx="8382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144729</xdr:rowOff>
    </xdr:from>
    <xdr:to>
      <xdr:col>19</xdr:col>
      <xdr:colOff>177800</xdr:colOff>
      <xdr:row>36</xdr:row>
      <xdr:rowOff>163475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16929"/>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144729</xdr:rowOff>
    </xdr:from>
    <xdr:to>
      <xdr:col>15</xdr:col>
      <xdr:colOff>50800</xdr:colOff>
      <xdr:row>37</xdr:row>
      <xdr:rowOff>9398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16929"/>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55981</xdr:rowOff>
    </xdr:from>
    <xdr:to>
      <xdr:col>15</xdr:col>
      <xdr:colOff>101600</xdr:colOff>
      <xdr:row>36</xdr:row>
      <xdr:rowOff>157581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2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2658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0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9398</xdr:rowOff>
    </xdr:from>
    <xdr:to>
      <xdr:col>10</xdr:col>
      <xdr:colOff>114300</xdr:colOff>
      <xdr:row>37</xdr:row>
      <xdr:rowOff>26314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53048"/>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64669</xdr:rowOff>
    </xdr:from>
    <xdr:to>
      <xdr:col>10</xdr:col>
      <xdr:colOff>165100</xdr:colOff>
      <xdr:row>36</xdr:row>
      <xdr:rowOff>166269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11346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1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56439</xdr:rowOff>
    </xdr:from>
    <xdr:to>
      <xdr:col>6</xdr:col>
      <xdr:colOff>38100</xdr:colOff>
      <xdr:row>36</xdr:row>
      <xdr:rowOff>158039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3116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146507</xdr:rowOff>
    </xdr:from>
    <xdr:to>
      <xdr:col>24</xdr:col>
      <xdr:colOff>114300</xdr:colOff>
      <xdr:row>37</xdr:row>
      <xdr:rowOff>76657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61434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3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112675</xdr:rowOff>
    </xdr:from>
    <xdr:to>
      <xdr:col>20</xdr:col>
      <xdr:colOff>38100</xdr:colOff>
      <xdr:row>37</xdr:row>
      <xdr:rowOff>42825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33952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7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93929</xdr:rowOff>
    </xdr:from>
    <xdr:to>
      <xdr:col>15</xdr:col>
      <xdr:colOff>101600</xdr:colOff>
      <xdr:row>37</xdr:row>
      <xdr:rowOff>24079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15206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5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130048</xdr:rowOff>
    </xdr:from>
    <xdr:to>
      <xdr:col>10</xdr:col>
      <xdr:colOff>165100</xdr:colOff>
      <xdr:row>37</xdr:row>
      <xdr:rowOff>60198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51325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146964</xdr:rowOff>
    </xdr:from>
    <xdr:to>
      <xdr:col>6</xdr:col>
      <xdr:colOff>38100</xdr:colOff>
      <xdr:row>37</xdr:row>
      <xdr:rowOff>77114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68241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24493</xdr:rowOff>
    </xdr:from>
    <xdr:to>
      <xdr:col>24</xdr:col>
      <xdr:colOff>63500</xdr:colOff>
      <xdr:row>56</xdr:row>
      <xdr:rowOff>15235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939893"/>
          <a:ext cx="838200" cy="67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24493</xdr:rowOff>
    </xdr:from>
    <xdr:to>
      <xdr:col>19</xdr:col>
      <xdr:colOff>177800</xdr:colOff>
      <xdr:row>57</xdr:row>
      <xdr:rowOff>16104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939893"/>
          <a:ext cx="889000" cy="84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16104</xdr:rowOff>
    </xdr:from>
    <xdr:to>
      <xdr:col>15</xdr:col>
      <xdr:colOff>50800</xdr:colOff>
      <xdr:row>57</xdr:row>
      <xdr:rowOff>40411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88754"/>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52149</xdr:rowOff>
    </xdr:from>
    <xdr:to>
      <xdr:col>15</xdr:col>
      <xdr:colOff>101600</xdr:colOff>
      <xdr:row>56</xdr:row>
      <xdr:rowOff>153749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170276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2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40411</xdr:rowOff>
    </xdr:from>
    <xdr:to>
      <xdr:col>10</xdr:col>
      <xdr:colOff>114300</xdr:colOff>
      <xdr:row>57</xdr:row>
      <xdr:rowOff>80035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13061"/>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70582</xdr:rowOff>
    </xdr:from>
    <xdr:to>
      <xdr:col>10</xdr:col>
      <xdr:colOff>165100</xdr:colOff>
      <xdr:row>57</xdr:row>
      <xdr:rowOff>732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17259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4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68798</xdr:rowOff>
    </xdr:from>
    <xdr:to>
      <xdr:col>6</xdr:col>
      <xdr:colOff>38100</xdr:colOff>
      <xdr:row>56</xdr:row>
      <xdr:rowOff>170398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6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15475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4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135885</xdr:rowOff>
    </xdr:from>
    <xdr:to>
      <xdr:col>24</xdr:col>
      <xdr:colOff>114300</xdr:colOff>
      <xdr:row>56</xdr:row>
      <xdr:rowOff>66035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6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114312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4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145143</xdr:rowOff>
    </xdr:from>
    <xdr:to>
      <xdr:col>20</xdr:col>
      <xdr:colOff>38100</xdr:colOff>
      <xdr:row>52</xdr:row>
      <xdr:rowOff>75293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8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66420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8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136754</xdr:rowOff>
    </xdr:from>
    <xdr:to>
      <xdr:col>15</xdr:col>
      <xdr:colOff>101600</xdr:colOff>
      <xdr:row>57</xdr:row>
      <xdr:rowOff>66904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3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58031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161061</xdr:rowOff>
    </xdr:from>
    <xdr:to>
      <xdr:col>10</xdr:col>
      <xdr:colOff>165100</xdr:colOff>
      <xdr:row>57</xdr:row>
      <xdr:rowOff>91211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6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82338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5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29235</xdr:rowOff>
    </xdr:from>
    <xdr:to>
      <xdr:col>6</xdr:col>
      <xdr:colOff>38100</xdr:colOff>
      <xdr:row>57</xdr:row>
      <xdr:rowOff>130835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121962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147053</xdr:rowOff>
    </xdr:from>
    <xdr:to>
      <xdr:col>24</xdr:col>
      <xdr:colOff>63500</xdr:colOff>
      <xdr:row>78</xdr:row>
      <xdr:rowOff>96469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77253"/>
          <a:ext cx="838200" cy="29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42054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2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96469</xdr:rowOff>
    </xdr:from>
    <xdr:to>
      <xdr:col>19</xdr:col>
      <xdr:colOff>177800</xdr:colOff>
      <xdr:row>78</xdr:row>
      <xdr:rowOff>116066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69569"/>
          <a:ext cx="889000" cy="1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129672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8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75437</xdr:rowOff>
    </xdr:from>
    <xdr:to>
      <xdr:col>15</xdr:col>
      <xdr:colOff>50800</xdr:colOff>
      <xdr:row>78</xdr:row>
      <xdr:rowOff>116066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448537"/>
          <a:ext cx="889000" cy="4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136334</xdr:rowOff>
    </xdr:from>
    <xdr:to>
      <xdr:col>15</xdr:col>
      <xdr:colOff>101600</xdr:colOff>
      <xdr:row>77</xdr:row>
      <xdr:rowOff>66484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6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83011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4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75437</xdr:rowOff>
    </xdr:from>
    <xdr:to>
      <xdr:col>10</xdr:col>
      <xdr:colOff>114300</xdr:colOff>
      <xdr:row>78</xdr:row>
      <xdr:rowOff>154051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48537"/>
          <a:ext cx="889000" cy="7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48261</xdr:rowOff>
    </xdr:from>
    <xdr:to>
      <xdr:col>10</xdr:col>
      <xdr:colOff>165100</xdr:colOff>
      <xdr:row>77</xdr:row>
      <xdr:rowOff>149861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4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166388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62967</xdr:rowOff>
    </xdr:from>
    <xdr:to>
      <xdr:col>6</xdr:col>
      <xdr:colOff>38100</xdr:colOff>
      <xdr:row>77</xdr:row>
      <xdr:rowOff>164567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9644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96253</xdr:rowOff>
    </xdr:from>
    <xdr:to>
      <xdr:col>24</xdr:col>
      <xdr:colOff>114300</xdr:colOff>
      <xdr:row>77</xdr:row>
      <xdr:rowOff>26403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74680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0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45669</xdr:rowOff>
    </xdr:from>
    <xdr:to>
      <xdr:col>20</xdr:col>
      <xdr:colOff>38100</xdr:colOff>
      <xdr:row>78</xdr:row>
      <xdr:rowOff>147269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4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138396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511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65266</xdr:rowOff>
    </xdr:from>
    <xdr:to>
      <xdr:col>15</xdr:col>
      <xdr:colOff>101600</xdr:colOff>
      <xdr:row>78</xdr:row>
      <xdr:rowOff>166866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157993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31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24637</xdr:rowOff>
    </xdr:from>
    <xdr:to>
      <xdr:col>10</xdr:col>
      <xdr:colOff>165100</xdr:colOff>
      <xdr:row>78</xdr:row>
      <xdr:rowOff>126237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117364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9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103251</xdr:rowOff>
    </xdr:from>
    <xdr:to>
      <xdr:col>6</xdr:col>
      <xdr:colOff>38100</xdr:colOff>
      <xdr:row>79</xdr:row>
      <xdr:rowOff>33401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7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24528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6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136761</xdr:rowOff>
    </xdr:from>
    <xdr:to>
      <xdr:col>24</xdr:col>
      <xdr:colOff>63500</xdr:colOff>
      <xdr:row>97</xdr:row>
      <xdr:rowOff>68165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95961"/>
          <a:ext cx="838200" cy="10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50953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68165</xdr:rowOff>
    </xdr:from>
    <xdr:to>
      <xdr:col>19</xdr:col>
      <xdr:colOff>177800</xdr:colOff>
      <xdr:row>97</xdr:row>
      <xdr:rowOff>134231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98815"/>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134231</xdr:rowOff>
    </xdr:from>
    <xdr:to>
      <xdr:col>15</xdr:col>
      <xdr:colOff>50800</xdr:colOff>
      <xdr:row>97</xdr:row>
      <xdr:rowOff>144354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64881"/>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78401</xdr:rowOff>
    </xdr:from>
    <xdr:to>
      <xdr:col>15</xdr:col>
      <xdr:colOff>101600</xdr:colOff>
      <xdr:row>98</xdr:row>
      <xdr:rowOff>8551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25078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86044</xdr:rowOff>
    </xdr:from>
    <xdr:to>
      <xdr:col>10</xdr:col>
      <xdr:colOff>114300</xdr:colOff>
      <xdr:row>97</xdr:row>
      <xdr:rowOff>144354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16694"/>
          <a:ext cx="889000" cy="5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118160</xdr:rowOff>
    </xdr:from>
    <xdr:to>
      <xdr:col>10</xdr:col>
      <xdr:colOff>165100</xdr:colOff>
      <xdr:row>98</xdr:row>
      <xdr:rowOff>48310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39437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4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143193</xdr:rowOff>
    </xdr:from>
    <xdr:to>
      <xdr:col>6</xdr:col>
      <xdr:colOff>38100</xdr:colOff>
      <xdr:row>98</xdr:row>
      <xdr:rowOff>73343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64470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85961</xdr:rowOff>
    </xdr:from>
    <xdr:to>
      <xdr:col>24</xdr:col>
      <xdr:colOff>114300</xdr:colOff>
      <xdr:row>97</xdr:row>
      <xdr:rowOff>16111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64388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2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17365</xdr:rowOff>
    </xdr:from>
    <xdr:to>
      <xdr:col>20</xdr:col>
      <xdr:colOff>38100</xdr:colOff>
      <xdr:row>97</xdr:row>
      <xdr:rowOff>118965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4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110092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4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83431</xdr:rowOff>
    </xdr:from>
    <xdr:to>
      <xdr:col>15</xdr:col>
      <xdr:colOff>101600</xdr:colOff>
      <xdr:row>98</xdr:row>
      <xdr:rowOff>13581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1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4708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0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93554</xdr:rowOff>
    </xdr:from>
    <xdr:to>
      <xdr:col>10</xdr:col>
      <xdr:colOff>165100</xdr:colOff>
      <xdr:row>98</xdr:row>
      <xdr:rowOff>23704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40231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49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35244</xdr:rowOff>
    </xdr:from>
    <xdr:to>
      <xdr:col>6</xdr:col>
      <xdr:colOff>38100</xdr:colOff>
      <xdr:row>97</xdr:row>
      <xdr:rowOff>136844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153371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44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130393</xdr:rowOff>
    </xdr:from>
    <xdr:to>
      <xdr:col>54</xdr:col>
      <xdr:colOff>189865</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959693"/>
          <a:ext cx="1270" cy="82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77070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73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130393</xdr:rowOff>
    </xdr:from>
    <xdr:to>
      <xdr:col>55</xdr:col>
      <xdr:colOff>88900</xdr:colOff>
      <xdr:row>34</xdr:row>
      <xdr:rowOff>130393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959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123698</xdr:rowOff>
    </xdr:from>
    <xdr:to>
      <xdr:col>55</xdr:col>
      <xdr:colOff>0</xdr:colOff>
      <xdr:row>38</xdr:row>
      <xdr:rowOff>8255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5267198"/>
          <a:ext cx="838200" cy="125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98024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6131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119597</xdr:rowOff>
    </xdr:from>
    <xdr:to>
      <xdr:col>55</xdr:col>
      <xdr:colOff>50800</xdr:colOff>
      <xdr:row>39</xdr:row>
      <xdr:rowOff>49747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6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123698</xdr:rowOff>
    </xdr:from>
    <xdr:to>
      <xdr:col>50</xdr:col>
      <xdr:colOff>114300</xdr:colOff>
      <xdr:row>37</xdr:row>
      <xdr:rowOff>50546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267198"/>
          <a:ext cx="889000" cy="11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70122</xdr:rowOff>
    </xdr:from>
    <xdr:to>
      <xdr:col>50</xdr:col>
      <xdr:colOff>165100</xdr:colOff>
      <xdr:row>39</xdr:row>
      <xdr:rowOff>272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162849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67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50546</xdr:rowOff>
    </xdr:from>
    <xdr:to>
      <xdr:col>45</xdr:col>
      <xdr:colOff>177800</xdr:colOff>
      <xdr:row>38</xdr:row>
      <xdr:rowOff>35523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394196"/>
          <a:ext cx="889000" cy="15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153561</xdr:rowOff>
    </xdr:from>
    <xdr:to>
      <xdr:col>46</xdr:col>
      <xdr:colOff>38100</xdr:colOff>
      <xdr:row>38</xdr:row>
      <xdr:rowOff>83711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49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74838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5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137087</xdr:rowOff>
    </xdr:from>
    <xdr:to>
      <xdr:col>41</xdr:col>
      <xdr:colOff>50800</xdr:colOff>
      <xdr:row>38</xdr:row>
      <xdr:rowOff>35523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480737"/>
          <a:ext cx="8890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100728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27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145887</xdr:rowOff>
    </xdr:from>
    <xdr:to>
      <xdr:col>36</xdr:col>
      <xdr:colOff>165100</xdr:colOff>
      <xdr:row>38</xdr:row>
      <xdr:rowOff>76037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48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67163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58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128905</xdr:rowOff>
    </xdr:from>
    <xdr:to>
      <xdr:col>55</xdr:col>
      <xdr:colOff>50800</xdr:colOff>
      <xdr:row>38</xdr:row>
      <xdr:rowOff>59055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151782</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2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72898</xdr:rowOff>
    </xdr:from>
    <xdr:to>
      <xdr:col>50</xdr:col>
      <xdr:colOff>165100</xdr:colOff>
      <xdr:row>31</xdr:row>
      <xdr:rowOff>3048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2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19575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49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171196</xdr:rowOff>
    </xdr:from>
    <xdr:to>
      <xdr:col>46</xdr:col>
      <xdr:colOff>38100</xdr:colOff>
      <xdr:row>37</xdr:row>
      <xdr:rowOff>101346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117873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11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156174</xdr:rowOff>
    </xdr:from>
    <xdr:to>
      <xdr:col>41</xdr:col>
      <xdr:colOff>101600</xdr:colOff>
      <xdr:row>38</xdr:row>
      <xdr:rowOff>86323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998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77450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86287</xdr:rowOff>
    </xdr:from>
    <xdr:to>
      <xdr:col>36</xdr:col>
      <xdr:colOff>165100</xdr:colOff>
      <xdr:row>38</xdr:row>
      <xdr:rowOff>16438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299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32964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2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169634</xdr:rowOff>
    </xdr:from>
    <xdr:to>
      <xdr:col>55</xdr:col>
      <xdr:colOff>0</xdr:colOff>
      <xdr:row>58</xdr:row>
      <xdr:rowOff>24422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942284"/>
          <a:ext cx="838200" cy="2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169634</xdr:rowOff>
    </xdr:from>
    <xdr:to>
      <xdr:col>50</xdr:col>
      <xdr:colOff>114300</xdr:colOff>
      <xdr:row>58</xdr:row>
      <xdr:rowOff>6871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94228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146714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5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6871</xdr:rowOff>
    </xdr:from>
    <xdr:to>
      <xdr:col>45</xdr:col>
      <xdr:colOff>177800</xdr:colOff>
      <xdr:row>58</xdr:row>
      <xdr:rowOff>21044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950971"/>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96355</xdr:rowOff>
    </xdr:from>
    <xdr:to>
      <xdr:col>46</xdr:col>
      <xdr:colOff>38100</xdr:colOff>
      <xdr:row>58</xdr:row>
      <xdr:rowOff>26505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43032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64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17069</xdr:rowOff>
    </xdr:from>
    <xdr:to>
      <xdr:col>41</xdr:col>
      <xdr:colOff>50800</xdr:colOff>
      <xdr:row>58</xdr:row>
      <xdr:rowOff>21044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961169"/>
          <a:ext cx="8890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92888</xdr:rowOff>
    </xdr:from>
    <xdr:to>
      <xdr:col>41</xdr:col>
      <xdr:colOff>101600</xdr:colOff>
      <xdr:row>58</xdr:row>
      <xdr:rowOff>23038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65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39565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64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85090</xdr:rowOff>
    </xdr:from>
    <xdr:to>
      <xdr:col>36</xdr:col>
      <xdr:colOff>165100</xdr:colOff>
      <xdr:row>58</xdr:row>
      <xdr:rowOff>15240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31767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63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145072</xdr:rowOff>
    </xdr:from>
    <xdr:to>
      <xdr:col>55</xdr:col>
      <xdr:colOff>50800</xdr:colOff>
      <xdr:row>58</xdr:row>
      <xdr:rowOff>75222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59999</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118834</xdr:rowOff>
    </xdr:from>
    <xdr:to>
      <xdr:col>50</xdr:col>
      <xdr:colOff>165100</xdr:colOff>
      <xdr:row>58</xdr:row>
      <xdr:rowOff>48984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9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40111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98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127521</xdr:rowOff>
    </xdr:from>
    <xdr:to>
      <xdr:col>46</xdr:col>
      <xdr:colOff>38100</xdr:colOff>
      <xdr:row>58</xdr:row>
      <xdr:rowOff>57671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48798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9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141694</xdr:rowOff>
    </xdr:from>
    <xdr:to>
      <xdr:col>41</xdr:col>
      <xdr:colOff>101600</xdr:colOff>
      <xdr:row>58</xdr:row>
      <xdr:rowOff>71844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62971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100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137719</xdr:rowOff>
    </xdr:from>
    <xdr:to>
      <xdr:col>36</xdr:col>
      <xdr:colOff>165100</xdr:colOff>
      <xdr:row>58</xdr:row>
      <xdr:rowOff>67869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58996</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100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122193</xdr:rowOff>
    </xdr:from>
    <xdr:to>
      <xdr:col>55</xdr:col>
      <xdr:colOff>0</xdr:colOff>
      <xdr:row>76</xdr:row>
      <xdr:rowOff>4826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980943"/>
          <a:ext cx="838200" cy="5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19759</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49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4826</xdr:rowOff>
    </xdr:from>
    <xdr:to>
      <xdr:col>50</xdr:col>
      <xdr:colOff>114300</xdr:colOff>
      <xdr:row>76</xdr:row>
      <xdr:rowOff>83959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035026"/>
          <a:ext cx="889000" cy="7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50851</xdr:rowOff>
    </xdr:from>
    <xdr:to>
      <xdr:col>45</xdr:col>
      <xdr:colOff>177800</xdr:colOff>
      <xdr:row>76</xdr:row>
      <xdr:rowOff>83959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081051"/>
          <a:ext cx="889000" cy="3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50228</xdr:rowOff>
    </xdr:from>
    <xdr:to>
      <xdr:col>46</xdr:col>
      <xdr:colOff>38100</xdr:colOff>
      <xdr:row>77</xdr:row>
      <xdr:rowOff>151828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5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142955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34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72225</xdr:rowOff>
    </xdr:from>
    <xdr:to>
      <xdr:col>41</xdr:col>
      <xdr:colOff>50800</xdr:colOff>
      <xdr:row>76</xdr:row>
      <xdr:rowOff>50851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930975"/>
          <a:ext cx="889000" cy="1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92711</xdr:rowOff>
    </xdr:from>
    <xdr:to>
      <xdr:col>41</xdr:col>
      <xdr:colOff>101600</xdr:colOff>
      <xdr:row>78</xdr:row>
      <xdr:rowOff>22861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9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13988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38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88805</xdr:rowOff>
    </xdr:from>
    <xdr:to>
      <xdr:col>36</xdr:col>
      <xdr:colOff>165100</xdr:colOff>
      <xdr:row>78</xdr:row>
      <xdr:rowOff>18955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10082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38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71393</xdr:rowOff>
    </xdr:from>
    <xdr:to>
      <xdr:col>55</xdr:col>
      <xdr:colOff>50800</xdr:colOff>
      <xdr:row>76</xdr:row>
      <xdr:rowOff>1544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301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94270</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7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125476</xdr:rowOff>
    </xdr:from>
    <xdr:to>
      <xdr:col>50</xdr:col>
      <xdr:colOff>165100</xdr:colOff>
      <xdr:row>76</xdr:row>
      <xdr:rowOff>55626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9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72153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75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33159</xdr:rowOff>
    </xdr:from>
    <xdr:to>
      <xdr:col>46</xdr:col>
      <xdr:colOff>38100</xdr:colOff>
      <xdr:row>76</xdr:row>
      <xdr:rowOff>134759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6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151287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83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51</xdr:rowOff>
    </xdr:from>
    <xdr:to>
      <xdr:col>41</xdr:col>
      <xdr:colOff>101600</xdr:colOff>
      <xdr:row>76</xdr:row>
      <xdr:rowOff>101651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03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118178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80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21425</xdr:rowOff>
    </xdr:from>
    <xdr:to>
      <xdr:col>36</xdr:col>
      <xdr:colOff>165100</xdr:colOff>
      <xdr:row>75</xdr:row>
      <xdr:rowOff>123025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8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139552</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65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86573</xdr:rowOff>
    </xdr:from>
    <xdr:to>
      <xdr:col>55</xdr:col>
      <xdr:colOff>0</xdr:colOff>
      <xdr:row>97</xdr:row>
      <xdr:rowOff>32243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545773"/>
          <a:ext cx="838200" cy="1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32243</xdr:rowOff>
    </xdr:from>
    <xdr:to>
      <xdr:col>50</xdr:col>
      <xdr:colOff>114300</xdr:colOff>
      <xdr:row>97</xdr:row>
      <xdr:rowOff>55156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662893"/>
          <a:ext cx="889000" cy="2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3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38697</xdr:rowOff>
    </xdr:from>
    <xdr:to>
      <xdr:col>45</xdr:col>
      <xdr:colOff>177800</xdr:colOff>
      <xdr:row>97</xdr:row>
      <xdr:rowOff>55156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669347"/>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163226</xdr:rowOff>
    </xdr:from>
    <xdr:to>
      <xdr:col>46</xdr:col>
      <xdr:colOff>38100</xdr:colOff>
      <xdr:row>97</xdr:row>
      <xdr:rowOff>93376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2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109903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3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38697</xdr:rowOff>
    </xdr:from>
    <xdr:to>
      <xdr:col>41</xdr:col>
      <xdr:colOff>50800</xdr:colOff>
      <xdr:row>97</xdr:row>
      <xdr:rowOff>45958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669347"/>
          <a:ext cx="889000" cy="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147300</xdr:rowOff>
    </xdr:from>
    <xdr:to>
      <xdr:col>41</xdr:col>
      <xdr:colOff>101600</xdr:colOff>
      <xdr:row>97</xdr:row>
      <xdr:rowOff>77450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0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93977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8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138407</xdr:rowOff>
    </xdr:from>
    <xdr:to>
      <xdr:col>36</xdr:col>
      <xdr:colOff>165100</xdr:colOff>
      <xdr:row>97</xdr:row>
      <xdr:rowOff>68557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85084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37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35773</xdr:rowOff>
    </xdr:from>
    <xdr:to>
      <xdr:col>55</xdr:col>
      <xdr:colOff>50800</xdr:colOff>
      <xdr:row>96</xdr:row>
      <xdr:rowOff>137373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9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58650</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152893</xdr:rowOff>
    </xdr:from>
    <xdr:to>
      <xdr:col>50</xdr:col>
      <xdr:colOff>165100</xdr:colOff>
      <xdr:row>97</xdr:row>
      <xdr:rowOff>83043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1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74170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0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4356</xdr:rowOff>
    </xdr:from>
    <xdr:to>
      <xdr:col>46</xdr:col>
      <xdr:colOff>38100</xdr:colOff>
      <xdr:row>97</xdr:row>
      <xdr:rowOff>105956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3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97083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72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159347</xdr:rowOff>
    </xdr:from>
    <xdr:to>
      <xdr:col>41</xdr:col>
      <xdr:colOff>101600</xdr:colOff>
      <xdr:row>97</xdr:row>
      <xdr:rowOff>89497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80624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7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166608</xdr:rowOff>
    </xdr:from>
    <xdr:to>
      <xdr:col>36</xdr:col>
      <xdr:colOff>165100</xdr:colOff>
      <xdr:row>97</xdr:row>
      <xdr:rowOff>96758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2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87885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71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159779</xdr:rowOff>
    </xdr:from>
    <xdr:to>
      <xdr:col>85</xdr:col>
      <xdr:colOff>127000</xdr:colOff>
      <xdr:row>38</xdr:row>
      <xdr:rowOff>9969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503429"/>
          <a:ext cx="8382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143929</xdr:rowOff>
    </xdr:from>
    <xdr:to>
      <xdr:col>81</xdr:col>
      <xdr:colOff>50800</xdr:colOff>
      <xdr:row>37</xdr:row>
      <xdr:rowOff>159779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87579"/>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143929</xdr:rowOff>
    </xdr:from>
    <xdr:to>
      <xdr:col>76</xdr:col>
      <xdr:colOff>114300</xdr:colOff>
      <xdr:row>38</xdr:row>
      <xdr:rowOff>76873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87579"/>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100330</xdr:rowOff>
    </xdr:from>
    <xdr:to>
      <xdr:col>76</xdr:col>
      <xdr:colOff>165100</xdr:colOff>
      <xdr:row>38</xdr:row>
      <xdr:rowOff>30480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21607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76873</xdr:rowOff>
    </xdr:from>
    <xdr:to>
      <xdr:col>71</xdr:col>
      <xdr:colOff>177800</xdr:colOff>
      <xdr:row>38</xdr:row>
      <xdr:rowOff>77026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91973"/>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98387</xdr:rowOff>
    </xdr:from>
    <xdr:to>
      <xdr:col>72</xdr:col>
      <xdr:colOff>38100</xdr:colOff>
      <xdr:row>38</xdr:row>
      <xdr:rowOff>28537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4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45064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130239</xdr:rowOff>
    </xdr:from>
    <xdr:to>
      <xdr:col>67</xdr:col>
      <xdr:colOff>101600</xdr:colOff>
      <xdr:row>38</xdr:row>
      <xdr:rowOff>60389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76916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130620</xdr:rowOff>
    </xdr:from>
    <xdr:to>
      <xdr:col>85</xdr:col>
      <xdr:colOff>177800</xdr:colOff>
      <xdr:row>38</xdr:row>
      <xdr:rowOff>60770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7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109047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5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108979</xdr:rowOff>
    </xdr:from>
    <xdr:to>
      <xdr:col>81</xdr:col>
      <xdr:colOff>101600</xdr:colOff>
      <xdr:row>38</xdr:row>
      <xdr:rowOff>39129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30256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4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93129</xdr:rowOff>
    </xdr:from>
    <xdr:to>
      <xdr:col>76</xdr:col>
      <xdr:colOff>165100</xdr:colOff>
      <xdr:row>38</xdr:row>
      <xdr:rowOff>23279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39806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21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26073</xdr:rowOff>
    </xdr:from>
    <xdr:to>
      <xdr:col>72</xdr:col>
      <xdr:colOff>38100</xdr:colOff>
      <xdr:row>38</xdr:row>
      <xdr:rowOff>127673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118800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26226</xdr:rowOff>
    </xdr:from>
    <xdr:to>
      <xdr:col>67</xdr:col>
      <xdr:colOff>101600</xdr:colOff>
      <xdr:row>38</xdr:row>
      <xdr:rowOff>127826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118953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134312</xdr:rowOff>
    </xdr:from>
    <xdr:to>
      <xdr:col>85</xdr:col>
      <xdr:colOff>127000</xdr:colOff>
      <xdr:row>56</xdr:row>
      <xdr:rowOff>157041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735512"/>
          <a:ext cx="8382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74092</xdr:rowOff>
    </xdr:from>
    <xdr:to>
      <xdr:col>81</xdr:col>
      <xdr:colOff>50800</xdr:colOff>
      <xdr:row>56</xdr:row>
      <xdr:rowOff>134312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675292"/>
          <a:ext cx="889000" cy="6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74092</xdr:rowOff>
    </xdr:from>
    <xdr:to>
      <xdr:col>76</xdr:col>
      <xdr:colOff>114300</xdr:colOff>
      <xdr:row>56</xdr:row>
      <xdr:rowOff>122702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675292"/>
          <a:ext cx="889000" cy="4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162182</xdr:rowOff>
    </xdr:from>
    <xdr:to>
      <xdr:col>76</xdr:col>
      <xdr:colOff>165100</xdr:colOff>
      <xdr:row>56</xdr:row>
      <xdr:rowOff>92332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5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108859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3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122702</xdr:rowOff>
    </xdr:from>
    <xdr:to>
      <xdr:col>71</xdr:col>
      <xdr:colOff>177800</xdr:colOff>
      <xdr:row>57</xdr:row>
      <xdr:rowOff>108774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723902"/>
          <a:ext cx="889000" cy="15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66660</xdr:rowOff>
    </xdr:from>
    <xdr:to>
      <xdr:col>72</xdr:col>
      <xdr:colOff>38100</xdr:colOff>
      <xdr:row>56</xdr:row>
      <xdr:rowOff>168260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6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13337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4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64489</xdr:rowOff>
    </xdr:from>
    <xdr:to>
      <xdr:col>67</xdr:col>
      <xdr:colOff>101600</xdr:colOff>
      <xdr:row>56</xdr:row>
      <xdr:rowOff>166089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66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11166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44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106241</xdr:rowOff>
    </xdr:from>
    <xdr:to>
      <xdr:col>85</xdr:col>
      <xdr:colOff>177800</xdr:colOff>
      <xdr:row>57</xdr:row>
      <xdr:rowOff>36391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70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84668</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83512</xdr:rowOff>
    </xdr:from>
    <xdr:to>
      <xdr:col>81</xdr:col>
      <xdr:colOff>101600</xdr:colOff>
      <xdr:row>57</xdr:row>
      <xdr:rowOff>13662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6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4789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7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23292</xdr:rowOff>
    </xdr:from>
    <xdr:to>
      <xdr:col>76</xdr:col>
      <xdr:colOff>165100</xdr:colOff>
      <xdr:row>56</xdr:row>
      <xdr:rowOff>124892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6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116019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7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71902</xdr:rowOff>
    </xdr:from>
    <xdr:to>
      <xdr:col>72</xdr:col>
      <xdr:colOff>38100</xdr:colOff>
      <xdr:row>57</xdr:row>
      <xdr:rowOff>2052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67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164629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7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57974</xdr:rowOff>
    </xdr:from>
    <xdr:to>
      <xdr:col>67</xdr:col>
      <xdr:colOff>101600</xdr:colOff>
      <xdr:row>57</xdr:row>
      <xdr:rowOff>159574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150701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90856</xdr:rowOff>
    </xdr:from>
    <xdr:to>
      <xdr:col>85</xdr:col>
      <xdr:colOff>127000</xdr:colOff>
      <xdr:row>78</xdr:row>
      <xdr:rowOff>107226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463956"/>
          <a:ext cx="8382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90856</xdr:rowOff>
    </xdr:from>
    <xdr:to>
      <xdr:col>81</xdr:col>
      <xdr:colOff>50800</xdr:colOff>
      <xdr:row>79</xdr:row>
      <xdr:rowOff>26606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463956"/>
          <a:ext cx="889000" cy="10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158881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5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2400</xdr:rowOff>
    </xdr:from>
    <xdr:to>
      <xdr:col>76</xdr:col>
      <xdr:colOff>114300</xdr:colOff>
      <xdr:row>79</xdr:row>
      <xdr:rowOff>26606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46950"/>
          <a:ext cx="889000" cy="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116650</xdr:rowOff>
    </xdr:from>
    <xdr:to>
      <xdr:col>76</xdr:col>
      <xdr:colOff>165100</xdr:colOff>
      <xdr:row>79</xdr:row>
      <xdr:rowOff>46800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63327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2400</xdr:rowOff>
    </xdr:from>
    <xdr:to>
      <xdr:col>71</xdr:col>
      <xdr:colOff>177800</xdr:colOff>
      <xdr:row>79</xdr:row>
      <xdr:rowOff>27457</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46950"/>
          <a:ext cx="8890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136740</xdr:rowOff>
    </xdr:from>
    <xdr:to>
      <xdr:col>72</xdr:col>
      <xdr:colOff>38100</xdr:colOff>
      <xdr:row>79</xdr:row>
      <xdr:rowOff>66890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58017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60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141872</xdr:rowOff>
    </xdr:from>
    <xdr:to>
      <xdr:col>67</xdr:col>
      <xdr:colOff>101600</xdr:colOff>
      <xdr:row>79</xdr:row>
      <xdr:rowOff>72022</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1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88549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9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56426</xdr:rowOff>
    </xdr:from>
    <xdr:to>
      <xdr:col>85</xdr:col>
      <xdr:colOff>177800</xdr:colOff>
      <xdr:row>78</xdr:row>
      <xdr:rowOff>158026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16895</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3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40056</xdr:rowOff>
    </xdr:from>
    <xdr:to>
      <xdr:col>81</xdr:col>
      <xdr:colOff>101600</xdr:colOff>
      <xdr:row>78</xdr:row>
      <xdr:rowOff>141656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1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158183</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18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147256</xdr:rowOff>
    </xdr:from>
    <xdr:to>
      <xdr:col>76</xdr:col>
      <xdr:colOff>165100</xdr:colOff>
      <xdr:row>79</xdr:row>
      <xdr:rowOff>77406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2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68533</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61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123050</xdr:rowOff>
    </xdr:from>
    <xdr:to>
      <xdr:col>72</xdr:col>
      <xdr:colOff>38100</xdr:colOff>
      <xdr:row>79</xdr:row>
      <xdr:rowOff>53200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4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69727</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2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148107</xdr:rowOff>
    </xdr:from>
    <xdr:to>
      <xdr:col>67</xdr:col>
      <xdr:colOff>101600</xdr:colOff>
      <xdr:row>79</xdr:row>
      <xdr:rowOff>78257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69384</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361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16568</xdr:rowOff>
    </xdr:from>
    <xdr:to>
      <xdr:col>85</xdr:col>
      <xdr:colOff>127000</xdr:colOff>
      <xdr:row>97</xdr:row>
      <xdr:rowOff>19312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647218"/>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12103</xdr:rowOff>
    </xdr:from>
    <xdr:to>
      <xdr:col>81</xdr:col>
      <xdr:colOff>50800</xdr:colOff>
      <xdr:row>97</xdr:row>
      <xdr:rowOff>19312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642753"/>
          <a:ext cx="889000" cy="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36675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32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6640</xdr:rowOff>
    </xdr:from>
    <xdr:to>
      <xdr:col>76</xdr:col>
      <xdr:colOff>114300</xdr:colOff>
      <xdr:row>97</xdr:row>
      <xdr:rowOff>12103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637290"/>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158989</xdr:rowOff>
    </xdr:from>
    <xdr:to>
      <xdr:col>76</xdr:col>
      <xdr:colOff>165100</xdr:colOff>
      <xdr:row>97</xdr:row>
      <xdr:rowOff>89139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61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80266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7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6640</xdr:rowOff>
    </xdr:from>
    <xdr:to>
      <xdr:col>71</xdr:col>
      <xdr:colOff>177800</xdr:colOff>
      <xdr:row>97</xdr:row>
      <xdr:rowOff>26863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637290"/>
          <a:ext cx="889000" cy="2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152276</xdr:rowOff>
    </xdr:from>
    <xdr:to>
      <xdr:col>72</xdr:col>
      <xdr:colOff>38100</xdr:colOff>
      <xdr:row>97</xdr:row>
      <xdr:rowOff>82426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61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73553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0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160719</xdr:rowOff>
    </xdr:from>
    <xdr:to>
      <xdr:col>67</xdr:col>
      <xdr:colOff>101600</xdr:colOff>
      <xdr:row>97</xdr:row>
      <xdr:rowOff>90869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61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81996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71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137218</xdr:rowOff>
    </xdr:from>
    <xdr:to>
      <xdr:col>85</xdr:col>
      <xdr:colOff>177800</xdr:colOff>
      <xdr:row>97</xdr:row>
      <xdr:rowOff>67368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5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115645</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57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139962</xdr:rowOff>
    </xdr:from>
    <xdr:to>
      <xdr:col>81</xdr:col>
      <xdr:colOff>101600</xdr:colOff>
      <xdr:row>97</xdr:row>
      <xdr:rowOff>70112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5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61239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132753</xdr:rowOff>
    </xdr:from>
    <xdr:to>
      <xdr:col>76</xdr:col>
      <xdr:colOff>165100</xdr:colOff>
      <xdr:row>97</xdr:row>
      <xdr:rowOff>62903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59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79430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36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127290</xdr:rowOff>
    </xdr:from>
    <xdr:to>
      <xdr:col>72</xdr:col>
      <xdr:colOff>38100</xdr:colOff>
      <xdr:row>97</xdr:row>
      <xdr:rowOff>57440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58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73967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36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147513</xdr:rowOff>
    </xdr:from>
    <xdr:to>
      <xdr:col>67</xdr:col>
      <xdr:colOff>101600</xdr:colOff>
      <xdr:row>97</xdr:row>
      <xdr:rowOff>77663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60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94190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38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5842</xdr:rowOff>
    </xdr:from>
    <xdr:to>
      <xdr:col>107</xdr:col>
      <xdr:colOff>101600</xdr:colOff>
      <xdr:row>39</xdr:row>
      <xdr:rowOff>107442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9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123969</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467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37955</xdr:rowOff>
    </xdr:from>
    <xdr:to>
      <xdr:col>102</xdr:col>
      <xdr:colOff>165100</xdr:colOff>
      <xdr:row>39</xdr:row>
      <xdr:rowOff>139555</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7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156082</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997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36649</xdr:rowOff>
    </xdr:from>
    <xdr:to>
      <xdr:col>98</xdr:col>
      <xdr:colOff>38100</xdr:colOff>
      <xdr:row>39</xdr:row>
      <xdr:rowOff>138249</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72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154776</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49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の比較では、労働費、商工費、土木費が高くなっている。また、全国平均との比較では、議会費、総務費、労働費、農林水産業費、商工費、土木費、消防費、災害復旧費、公債費が高く、長野県平均との比較では民生費、衛生費、労働費が高く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リニア関連事業は増額しているものの、前年度の臨時的な経費として特別定額給付金の大幅減の影響が大きく、住民１人当たりのコストは低くなり、類似団体平均、長野県平均を下回る水準とな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臨時的な経費として子育て世帯への臨時特別給付事業や住民税非課税世帯等に対する臨時特別給付事業などの新型コロナウイルス感染症対策の事業費が増となったことにより、住民１人当たりのコストは大幅な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衛生費は、臨時的な経費として感染症予防接種事業や感染症感染拡大予防対策事業などの新型コロナウイルス感染症対策の事業費が増となったことにより、住民１人当たりのコストは増となった。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労働費は、前年度に実施した新型コロナウイルス感染症対応のための事業者支援施策などの減により、住民１人当たりのコストは大幅減となった。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商工費は、新型コロナウイルス感染症対応のための緊急経済対策事業の増により、住民１人当たりのコストは増となり、類似団体平均、全国平均を上回った。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令和３年度決算は、新型コロナウイルス感染症対応や基金の積み替えを行ったことから、決算規模は過去２番の大きさになった。歳入は、地方交付税の追加交付等があったことから一般財源が大幅増となり、今後の財政出動に備え、財政調整基金に７億</a:t>
          </a:r>
          <a:r>
            <a:rPr kumimoji="1" lang="en-US" altLang="ja-JP" sz="1200">
              <a:solidFill>
                <a:sysClr val="windowText" lastClr="000000"/>
              </a:solidFill>
              <a:latin typeface="ＭＳ ゴシック" pitchFamily="49" charset="-128"/>
              <a:ea typeface="ＭＳ ゴシック" pitchFamily="49" charset="-128"/>
            </a:rPr>
            <a:t>8,000</a:t>
          </a:r>
          <a:r>
            <a:rPr kumimoji="1" lang="ja-JP" altLang="en-US" sz="1200">
              <a:solidFill>
                <a:sysClr val="windowText" lastClr="000000"/>
              </a:solidFill>
              <a:latin typeface="ＭＳ ゴシック" pitchFamily="49" charset="-128"/>
              <a:ea typeface="ＭＳ ゴシック" pitchFamily="49" charset="-128"/>
            </a:rPr>
            <a:t>万円余積み立てを行った。</a:t>
          </a:r>
        </a:p>
        <a:p>
          <a:r>
            <a:rPr kumimoji="1" lang="ja-JP" altLang="en-US" sz="1200">
              <a:solidFill>
                <a:sysClr val="windowText" lastClr="000000"/>
              </a:solidFill>
              <a:latin typeface="ＭＳ ゴシック" pitchFamily="49" charset="-128"/>
              <a:ea typeface="ＭＳ ゴシック" pitchFamily="49" charset="-128"/>
            </a:rPr>
            <a:t>　実質収支は９億</a:t>
          </a:r>
          <a:r>
            <a:rPr kumimoji="1" lang="en-US" altLang="ja-JP" sz="1200">
              <a:solidFill>
                <a:sysClr val="windowText" lastClr="000000"/>
              </a:solidFill>
              <a:latin typeface="ＭＳ ゴシック" pitchFamily="49" charset="-128"/>
              <a:ea typeface="ＭＳ ゴシック" pitchFamily="49" charset="-128"/>
            </a:rPr>
            <a:t>5,072</a:t>
          </a:r>
          <a:r>
            <a:rPr kumimoji="1" lang="ja-JP" altLang="en-US" sz="1200">
              <a:solidFill>
                <a:sysClr val="windowText" lastClr="000000"/>
              </a:solidFill>
              <a:latin typeface="ＭＳ ゴシック" pitchFamily="49" charset="-128"/>
              <a:ea typeface="ＭＳ ゴシック" pitchFamily="49" charset="-128"/>
            </a:rPr>
            <a:t>万円の黒字、実質単年度収支は９億</a:t>
          </a:r>
          <a:r>
            <a:rPr kumimoji="1" lang="en-US" altLang="ja-JP" sz="1200">
              <a:solidFill>
                <a:sysClr val="windowText" lastClr="000000"/>
              </a:solidFill>
              <a:latin typeface="ＭＳ ゴシック" pitchFamily="49" charset="-128"/>
              <a:ea typeface="ＭＳ ゴシック" pitchFamily="49" charset="-128"/>
            </a:rPr>
            <a:t>5,399</a:t>
          </a:r>
          <a:r>
            <a:rPr kumimoji="1" lang="ja-JP" altLang="en-US" sz="1200">
              <a:solidFill>
                <a:sysClr val="windowText" lastClr="000000"/>
              </a:solidFill>
              <a:latin typeface="ＭＳ ゴシック" pitchFamily="49" charset="-128"/>
              <a:ea typeface="ＭＳ ゴシック" pitchFamily="49" charset="-128"/>
            </a:rPr>
            <a:t>万円の黒字となった。</a:t>
          </a:r>
        </a:p>
        <a:p>
          <a:r>
            <a:rPr kumimoji="1" lang="ja-JP" altLang="en-US" sz="1200">
              <a:solidFill>
                <a:sysClr val="windowText" lastClr="000000"/>
              </a:solidFill>
              <a:latin typeface="ＭＳ ゴシック" pitchFamily="49" charset="-128"/>
              <a:ea typeface="ＭＳ ゴシック" pitchFamily="49" charset="-128"/>
            </a:rPr>
            <a:t>　今後はリニア中央新幹線開通に向けた整備、公共施設等の老朽化に対する経費の増が想定されるため、行財政改革の推進と財政基盤を強化する必要がある。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各特別会計、企業会計において、実質赤字および資金不足は発生していない。</a:t>
          </a:r>
        </a:p>
        <a:p>
          <a:r>
            <a:rPr kumimoji="1" lang="ja-JP" altLang="en-US" sz="1400">
              <a:latin typeface="ＭＳ ゴシック" pitchFamily="49" charset="-128"/>
              <a:ea typeface="ＭＳ ゴシック" pitchFamily="49" charset="-128"/>
            </a:rPr>
            <a:t>　しかし、多くの特別会計では、使用料または利用料、料金収入といった会計独自の収入のみで事業を実施し、収支の均衡を保つことは困難であり、一定のルールに基づき一般会計から支出される繰出金によって運営を行っている状況にある。</a:t>
          </a:r>
        </a:p>
        <a:p>
          <a:r>
            <a:rPr kumimoji="1" lang="ja-JP" altLang="en-US" sz="1400">
              <a:latin typeface="ＭＳ ゴシック" pitchFamily="49" charset="-128"/>
              <a:ea typeface="ＭＳ ゴシック" pitchFamily="49" charset="-128"/>
            </a:rPr>
            <a:t>　企業会計においても、ルールに基づき補助金、出資金等を一般会計から支出している。</a:t>
          </a:r>
        </a:p>
        <a:p>
          <a:r>
            <a:rPr kumimoji="1" lang="ja-JP" altLang="en-US" sz="1400">
              <a:latin typeface="ＭＳ ゴシック" pitchFamily="49" charset="-128"/>
              <a:ea typeface="ＭＳ ゴシック" pitchFamily="49" charset="-128"/>
            </a:rPr>
            <a:t>　病院事業会計は、新型コロナウイルス感染症の影響で患者数の減少が続いているが、新型コロナウイルス感染症関連の補助金収入を得られたことなどから、</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年連続の黒字を達成した。</a:t>
          </a:r>
        </a:p>
        <a:p>
          <a:r>
            <a:rPr kumimoji="1" lang="ja-JP" altLang="en-US" sz="1400">
              <a:latin typeface="ＭＳ ゴシック" pitchFamily="49" charset="-128"/>
              <a:ea typeface="ＭＳ ゴシック" pitchFamily="49" charset="-128"/>
            </a:rPr>
            <a:t>　下水道事業の法適化により、平成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年度から繰出金に係る住民１人当たりのコストは類似団体の平均を下回るようになったが、今後も引き続き繰出金等の算出根拠や金額について精査し、その推移に留意して財政運営を行っていく必要がある。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90" zoomScaleNormal="9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54198650</v>
      </c>
      <c r="BO4" s="404"/>
      <c r="BP4" s="404"/>
      <c r="BQ4" s="404"/>
      <c r="BR4" s="404"/>
      <c r="BS4" s="404"/>
      <c r="BT4" s="404"/>
      <c r="BU4" s="405"/>
      <c r="BV4" s="403">
        <v>59940420</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3.3</v>
      </c>
      <c r="CU4" s="410"/>
      <c r="CV4" s="410"/>
      <c r="CW4" s="410"/>
      <c r="CX4" s="410"/>
      <c r="CY4" s="410"/>
      <c r="CZ4" s="410"/>
      <c r="DA4" s="411"/>
      <c r="DB4" s="409">
        <v>2.8</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52809337</v>
      </c>
      <c r="BO5" s="441"/>
      <c r="BP5" s="441"/>
      <c r="BQ5" s="441"/>
      <c r="BR5" s="441"/>
      <c r="BS5" s="441"/>
      <c r="BT5" s="441"/>
      <c r="BU5" s="442"/>
      <c r="BV5" s="440">
        <v>58795115</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86.3</v>
      </c>
      <c r="CU5" s="438"/>
      <c r="CV5" s="438"/>
      <c r="CW5" s="438"/>
      <c r="CX5" s="438"/>
      <c r="CY5" s="438"/>
      <c r="CZ5" s="438"/>
      <c r="DA5" s="439"/>
      <c r="DB5" s="437">
        <v>91.5</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102</v>
      </c>
      <c r="AV6" s="473"/>
      <c r="AW6" s="473"/>
      <c r="AX6" s="473"/>
      <c r="AY6" s="474" t="s">
        <v>103</v>
      </c>
      <c r="AZ6" s="475"/>
      <c r="BA6" s="475"/>
      <c r="BB6" s="475"/>
      <c r="BC6" s="475"/>
      <c r="BD6" s="475"/>
      <c r="BE6" s="475"/>
      <c r="BF6" s="475"/>
      <c r="BG6" s="475"/>
      <c r="BH6" s="475"/>
      <c r="BI6" s="475"/>
      <c r="BJ6" s="475"/>
      <c r="BK6" s="475"/>
      <c r="BL6" s="475"/>
      <c r="BM6" s="476"/>
      <c r="BN6" s="440">
        <v>1389313</v>
      </c>
      <c r="BO6" s="441"/>
      <c r="BP6" s="441"/>
      <c r="BQ6" s="441"/>
      <c r="BR6" s="441"/>
      <c r="BS6" s="441"/>
      <c r="BT6" s="441"/>
      <c r="BU6" s="442"/>
      <c r="BV6" s="440">
        <v>1145305</v>
      </c>
      <c r="BW6" s="441"/>
      <c r="BX6" s="441"/>
      <c r="BY6" s="441"/>
      <c r="BZ6" s="441"/>
      <c r="CA6" s="441"/>
      <c r="CB6" s="441"/>
      <c r="CC6" s="442"/>
      <c r="CD6" s="443" t="s">
        <v>104</v>
      </c>
      <c r="CE6" s="444"/>
      <c r="CF6" s="444"/>
      <c r="CG6" s="444"/>
      <c r="CH6" s="444"/>
      <c r="CI6" s="444"/>
      <c r="CJ6" s="444"/>
      <c r="CK6" s="444"/>
      <c r="CL6" s="444"/>
      <c r="CM6" s="444"/>
      <c r="CN6" s="444"/>
      <c r="CO6" s="444"/>
      <c r="CP6" s="444"/>
      <c r="CQ6" s="444"/>
      <c r="CR6" s="444"/>
      <c r="CS6" s="445"/>
      <c r="CT6" s="477">
        <v>89.4</v>
      </c>
      <c r="CU6" s="478"/>
      <c r="CV6" s="478"/>
      <c r="CW6" s="478"/>
      <c r="CX6" s="478"/>
      <c r="CY6" s="478"/>
      <c r="CZ6" s="478"/>
      <c r="DA6" s="479"/>
      <c r="DB6" s="477">
        <v>95.8</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105</v>
      </c>
      <c r="AN7" s="470"/>
      <c r="AO7" s="470"/>
      <c r="AP7" s="470"/>
      <c r="AQ7" s="470"/>
      <c r="AR7" s="470"/>
      <c r="AS7" s="470"/>
      <c r="AT7" s="471"/>
      <c r="AU7" s="472" t="s">
        <v>106</v>
      </c>
      <c r="AV7" s="473"/>
      <c r="AW7" s="473"/>
      <c r="AX7" s="473"/>
      <c r="AY7" s="474" t="s">
        <v>107</v>
      </c>
      <c r="AZ7" s="475"/>
      <c r="BA7" s="475"/>
      <c r="BB7" s="475"/>
      <c r="BC7" s="475"/>
      <c r="BD7" s="475"/>
      <c r="BE7" s="475"/>
      <c r="BF7" s="475"/>
      <c r="BG7" s="475"/>
      <c r="BH7" s="475"/>
      <c r="BI7" s="475"/>
      <c r="BJ7" s="475"/>
      <c r="BK7" s="475"/>
      <c r="BL7" s="475"/>
      <c r="BM7" s="476"/>
      <c r="BN7" s="440">
        <v>438595</v>
      </c>
      <c r="BO7" s="441"/>
      <c r="BP7" s="441"/>
      <c r="BQ7" s="441"/>
      <c r="BR7" s="441"/>
      <c r="BS7" s="441"/>
      <c r="BT7" s="441"/>
      <c r="BU7" s="442"/>
      <c r="BV7" s="440">
        <v>363848</v>
      </c>
      <c r="BW7" s="441"/>
      <c r="BX7" s="441"/>
      <c r="BY7" s="441"/>
      <c r="BZ7" s="441"/>
      <c r="CA7" s="441"/>
      <c r="CB7" s="441"/>
      <c r="CC7" s="442"/>
      <c r="CD7" s="443" t="s">
        <v>108</v>
      </c>
      <c r="CE7" s="444"/>
      <c r="CF7" s="444"/>
      <c r="CG7" s="444"/>
      <c r="CH7" s="444"/>
      <c r="CI7" s="444"/>
      <c r="CJ7" s="444"/>
      <c r="CK7" s="444"/>
      <c r="CL7" s="444"/>
      <c r="CM7" s="444"/>
      <c r="CN7" s="444"/>
      <c r="CO7" s="444"/>
      <c r="CP7" s="444"/>
      <c r="CQ7" s="444"/>
      <c r="CR7" s="444"/>
      <c r="CS7" s="445"/>
      <c r="CT7" s="440">
        <v>28388475</v>
      </c>
      <c r="CU7" s="441"/>
      <c r="CV7" s="441"/>
      <c r="CW7" s="441"/>
      <c r="CX7" s="441"/>
      <c r="CY7" s="441"/>
      <c r="CZ7" s="441"/>
      <c r="DA7" s="442"/>
      <c r="DB7" s="440">
        <v>27632723</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109</v>
      </c>
      <c r="AN8" s="470"/>
      <c r="AO8" s="470"/>
      <c r="AP8" s="470"/>
      <c r="AQ8" s="470"/>
      <c r="AR8" s="470"/>
      <c r="AS8" s="470"/>
      <c r="AT8" s="471"/>
      <c r="AU8" s="472" t="s">
        <v>110</v>
      </c>
      <c r="AV8" s="473"/>
      <c r="AW8" s="473"/>
      <c r="AX8" s="473"/>
      <c r="AY8" s="474" t="s">
        <v>111</v>
      </c>
      <c r="AZ8" s="475"/>
      <c r="BA8" s="475"/>
      <c r="BB8" s="475"/>
      <c r="BC8" s="475"/>
      <c r="BD8" s="475"/>
      <c r="BE8" s="475"/>
      <c r="BF8" s="475"/>
      <c r="BG8" s="475"/>
      <c r="BH8" s="475"/>
      <c r="BI8" s="475"/>
      <c r="BJ8" s="475"/>
      <c r="BK8" s="475"/>
      <c r="BL8" s="475"/>
      <c r="BM8" s="476"/>
      <c r="BN8" s="440">
        <v>950718</v>
      </c>
      <c r="BO8" s="441"/>
      <c r="BP8" s="441"/>
      <c r="BQ8" s="441"/>
      <c r="BR8" s="441"/>
      <c r="BS8" s="441"/>
      <c r="BT8" s="441"/>
      <c r="BU8" s="442"/>
      <c r="BV8" s="440">
        <v>781457</v>
      </c>
      <c r="BW8" s="441"/>
      <c r="BX8" s="441"/>
      <c r="BY8" s="441"/>
      <c r="BZ8" s="441"/>
      <c r="CA8" s="441"/>
      <c r="CB8" s="441"/>
      <c r="CC8" s="442"/>
      <c r="CD8" s="443" t="s">
        <v>112</v>
      </c>
      <c r="CE8" s="444"/>
      <c r="CF8" s="444"/>
      <c r="CG8" s="444"/>
      <c r="CH8" s="444"/>
      <c r="CI8" s="444"/>
      <c r="CJ8" s="444"/>
      <c r="CK8" s="444"/>
      <c r="CL8" s="444"/>
      <c r="CM8" s="444"/>
      <c r="CN8" s="444"/>
      <c r="CO8" s="444"/>
      <c r="CP8" s="444"/>
      <c r="CQ8" s="444"/>
      <c r="CR8" s="444"/>
      <c r="CS8" s="445"/>
      <c r="CT8" s="480">
        <v>0.54</v>
      </c>
      <c r="CU8" s="481"/>
      <c r="CV8" s="481"/>
      <c r="CW8" s="481"/>
      <c r="CX8" s="481"/>
      <c r="CY8" s="481"/>
      <c r="CZ8" s="481"/>
      <c r="DA8" s="482"/>
      <c r="DB8" s="480">
        <v>0.55000000000000004</v>
      </c>
      <c r="DC8" s="481"/>
      <c r="DD8" s="481"/>
      <c r="DE8" s="481"/>
      <c r="DF8" s="481"/>
      <c r="DG8" s="481"/>
      <c r="DH8" s="481"/>
      <c r="DI8" s="482"/>
    </row>
    <row r="9" spans="1:119" ht="18.75" customHeight="1" thickBot="1" x14ac:dyDescent="0.2">
      <c r="A9" s="178"/>
      <c r="B9" s="434" t="s">
        <v>113</v>
      </c>
      <c r="C9" s="435"/>
      <c r="D9" s="435"/>
      <c r="E9" s="435"/>
      <c r="F9" s="435"/>
      <c r="G9" s="435"/>
      <c r="H9" s="435"/>
      <c r="I9" s="435"/>
      <c r="J9" s="435"/>
      <c r="K9" s="483"/>
      <c r="L9" s="484" t="s">
        <v>114</v>
      </c>
      <c r="M9" s="485"/>
      <c r="N9" s="485"/>
      <c r="O9" s="485"/>
      <c r="P9" s="485"/>
      <c r="Q9" s="486"/>
      <c r="R9" s="487">
        <v>98164</v>
      </c>
      <c r="S9" s="488"/>
      <c r="T9" s="488"/>
      <c r="U9" s="488"/>
      <c r="V9" s="489"/>
      <c r="W9" s="397" t="s">
        <v>115</v>
      </c>
      <c r="X9" s="398"/>
      <c r="Y9" s="398"/>
      <c r="Z9" s="398"/>
      <c r="AA9" s="398"/>
      <c r="AB9" s="398"/>
      <c r="AC9" s="398"/>
      <c r="AD9" s="398"/>
      <c r="AE9" s="398"/>
      <c r="AF9" s="398"/>
      <c r="AG9" s="398"/>
      <c r="AH9" s="398"/>
      <c r="AI9" s="398"/>
      <c r="AJ9" s="398"/>
      <c r="AK9" s="398"/>
      <c r="AL9" s="399"/>
      <c r="AM9" s="469" t="s">
        <v>116</v>
      </c>
      <c r="AN9" s="470"/>
      <c r="AO9" s="470"/>
      <c r="AP9" s="470"/>
      <c r="AQ9" s="470"/>
      <c r="AR9" s="470"/>
      <c r="AS9" s="470"/>
      <c r="AT9" s="471"/>
      <c r="AU9" s="472" t="s">
        <v>117</v>
      </c>
      <c r="AV9" s="473"/>
      <c r="AW9" s="473"/>
      <c r="AX9" s="473"/>
      <c r="AY9" s="474" t="s">
        <v>118</v>
      </c>
      <c r="AZ9" s="475"/>
      <c r="BA9" s="475"/>
      <c r="BB9" s="475"/>
      <c r="BC9" s="475"/>
      <c r="BD9" s="475"/>
      <c r="BE9" s="475"/>
      <c r="BF9" s="475"/>
      <c r="BG9" s="475"/>
      <c r="BH9" s="475"/>
      <c r="BI9" s="475"/>
      <c r="BJ9" s="475"/>
      <c r="BK9" s="475"/>
      <c r="BL9" s="475"/>
      <c r="BM9" s="476"/>
      <c r="BN9" s="440">
        <v>169261</v>
      </c>
      <c r="BO9" s="441"/>
      <c r="BP9" s="441"/>
      <c r="BQ9" s="441"/>
      <c r="BR9" s="441"/>
      <c r="BS9" s="441"/>
      <c r="BT9" s="441"/>
      <c r="BU9" s="442"/>
      <c r="BV9" s="440">
        <v>-783211</v>
      </c>
      <c r="BW9" s="441"/>
      <c r="BX9" s="441"/>
      <c r="BY9" s="441"/>
      <c r="BZ9" s="441"/>
      <c r="CA9" s="441"/>
      <c r="CB9" s="441"/>
      <c r="CC9" s="442"/>
      <c r="CD9" s="443" t="s">
        <v>119</v>
      </c>
      <c r="CE9" s="444"/>
      <c r="CF9" s="444"/>
      <c r="CG9" s="444"/>
      <c r="CH9" s="444"/>
      <c r="CI9" s="444"/>
      <c r="CJ9" s="444"/>
      <c r="CK9" s="444"/>
      <c r="CL9" s="444"/>
      <c r="CM9" s="444"/>
      <c r="CN9" s="444"/>
      <c r="CO9" s="444"/>
      <c r="CP9" s="444"/>
      <c r="CQ9" s="444"/>
      <c r="CR9" s="444"/>
      <c r="CS9" s="445"/>
      <c r="CT9" s="437">
        <v>14.3</v>
      </c>
      <c r="CU9" s="438"/>
      <c r="CV9" s="438"/>
      <c r="CW9" s="438"/>
      <c r="CX9" s="438"/>
      <c r="CY9" s="438"/>
      <c r="CZ9" s="438"/>
      <c r="DA9" s="439"/>
      <c r="DB9" s="437">
        <v>14.1</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120</v>
      </c>
      <c r="M10" s="470"/>
      <c r="N10" s="470"/>
      <c r="O10" s="470"/>
      <c r="P10" s="470"/>
      <c r="Q10" s="471"/>
      <c r="R10" s="491">
        <v>101581</v>
      </c>
      <c r="S10" s="492"/>
      <c r="T10" s="492"/>
      <c r="U10" s="492"/>
      <c r="V10" s="493"/>
      <c r="W10" s="428"/>
      <c r="X10" s="429"/>
      <c r="Y10" s="429"/>
      <c r="Z10" s="429"/>
      <c r="AA10" s="429"/>
      <c r="AB10" s="429"/>
      <c r="AC10" s="429"/>
      <c r="AD10" s="429"/>
      <c r="AE10" s="429"/>
      <c r="AF10" s="429"/>
      <c r="AG10" s="429"/>
      <c r="AH10" s="429"/>
      <c r="AI10" s="429"/>
      <c r="AJ10" s="429"/>
      <c r="AK10" s="429"/>
      <c r="AL10" s="432"/>
      <c r="AM10" s="469" t="s">
        <v>121</v>
      </c>
      <c r="AN10" s="470"/>
      <c r="AO10" s="470"/>
      <c r="AP10" s="470"/>
      <c r="AQ10" s="470"/>
      <c r="AR10" s="470"/>
      <c r="AS10" s="470"/>
      <c r="AT10" s="471"/>
      <c r="AU10" s="472" t="s">
        <v>122</v>
      </c>
      <c r="AV10" s="473"/>
      <c r="AW10" s="473"/>
      <c r="AX10" s="473"/>
      <c r="AY10" s="474" t="s">
        <v>123</v>
      </c>
      <c r="AZ10" s="475"/>
      <c r="BA10" s="475"/>
      <c r="BB10" s="475"/>
      <c r="BC10" s="475"/>
      <c r="BD10" s="475"/>
      <c r="BE10" s="475"/>
      <c r="BF10" s="475"/>
      <c r="BG10" s="475"/>
      <c r="BH10" s="475"/>
      <c r="BI10" s="475"/>
      <c r="BJ10" s="475"/>
      <c r="BK10" s="475"/>
      <c r="BL10" s="475"/>
      <c r="BM10" s="476"/>
      <c r="BN10" s="440">
        <v>784726</v>
      </c>
      <c r="BO10" s="441"/>
      <c r="BP10" s="441"/>
      <c r="BQ10" s="441"/>
      <c r="BR10" s="441"/>
      <c r="BS10" s="441"/>
      <c r="BT10" s="441"/>
      <c r="BU10" s="442"/>
      <c r="BV10" s="440">
        <v>8067</v>
      </c>
      <c r="BW10" s="441"/>
      <c r="BX10" s="441"/>
      <c r="BY10" s="441"/>
      <c r="BZ10" s="441"/>
      <c r="CA10" s="441"/>
      <c r="CB10" s="441"/>
      <c r="CC10" s="442"/>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125</v>
      </c>
      <c r="M11" s="495"/>
      <c r="N11" s="495"/>
      <c r="O11" s="495"/>
      <c r="P11" s="495"/>
      <c r="Q11" s="496"/>
      <c r="R11" s="497" t="s">
        <v>126</v>
      </c>
      <c r="S11" s="498"/>
      <c r="T11" s="498"/>
      <c r="U11" s="498"/>
      <c r="V11" s="499"/>
      <c r="W11" s="428"/>
      <c r="X11" s="429"/>
      <c r="Y11" s="429"/>
      <c r="Z11" s="429"/>
      <c r="AA11" s="429"/>
      <c r="AB11" s="429"/>
      <c r="AC11" s="429"/>
      <c r="AD11" s="429"/>
      <c r="AE11" s="429"/>
      <c r="AF11" s="429"/>
      <c r="AG11" s="429"/>
      <c r="AH11" s="429"/>
      <c r="AI11" s="429"/>
      <c r="AJ11" s="429"/>
      <c r="AK11" s="429"/>
      <c r="AL11" s="432"/>
      <c r="AM11" s="469" t="s">
        <v>127</v>
      </c>
      <c r="AN11" s="470"/>
      <c r="AO11" s="470"/>
      <c r="AP11" s="470"/>
      <c r="AQ11" s="470"/>
      <c r="AR11" s="470"/>
      <c r="AS11" s="470"/>
      <c r="AT11" s="471"/>
      <c r="AU11" s="472" t="s">
        <v>128</v>
      </c>
      <c r="AV11" s="473"/>
      <c r="AW11" s="473"/>
      <c r="AX11" s="473"/>
      <c r="AY11" s="474" t="s">
        <v>129</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130</v>
      </c>
      <c r="CE11" s="444"/>
      <c r="CF11" s="444"/>
      <c r="CG11" s="444"/>
      <c r="CH11" s="444"/>
      <c r="CI11" s="444"/>
      <c r="CJ11" s="444"/>
      <c r="CK11" s="444"/>
      <c r="CL11" s="444"/>
      <c r="CM11" s="444"/>
      <c r="CN11" s="444"/>
      <c r="CO11" s="444"/>
      <c r="CP11" s="444"/>
      <c r="CQ11" s="444"/>
      <c r="CR11" s="444"/>
      <c r="CS11" s="445"/>
      <c r="CT11" s="480" t="s">
        <v>131</v>
      </c>
      <c r="CU11" s="481"/>
      <c r="CV11" s="481"/>
      <c r="CW11" s="481"/>
      <c r="CX11" s="481"/>
      <c r="CY11" s="481"/>
      <c r="CZ11" s="481"/>
      <c r="DA11" s="482"/>
      <c r="DB11" s="480" t="s">
        <v>131</v>
      </c>
      <c r="DC11" s="481"/>
      <c r="DD11" s="481"/>
      <c r="DE11" s="481"/>
      <c r="DF11" s="481"/>
      <c r="DG11" s="481"/>
      <c r="DH11" s="481"/>
      <c r="DI11" s="482"/>
    </row>
    <row r="12" spans="1:119" ht="18.75" customHeight="1" x14ac:dyDescent="0.15">
      <c r="A12" s="178"/>
      <c r="B12" s="500" t="s">
        <v>132</v>
      </c>
      <c r="C12" s="501"/>
      <c r="D12" s="501"/>
      <c r="E12" s="501"/>
      <c r="F12" s="501"/>
      <c r="G12" s="501"/>
      <c r="H12" s="501"/>
      <c r="I12" s="501"/>
      <c r="J12" s="501"/>
      <c r="K12" s="502"/>
      <c r="L12" s="509" t="s">
        <v>133</v>
      </c>
      <c r="M12" s="510"/>
      <c r="N12" s="510"/>
      <c r="O12" s="510"/>
      <c r="P12" s="510"/>
      <c r="Q12" s="511"/>
      <c r="R12" s="512">
        <v>98398</v>
      </c>
      <c r="S12" s="513"/>
      <c r="T12" s="513"/>
      <c r="U12" s="513"/>
      <c r="V12" s="514"/>
      <c r="W12" s="515" t="s">
        <v>1</v>
      </c>
      <c r="X12" s="473"/>
      <c r="Y12" s="473"/>
      <c r="Z12" s="473"/>
      <c r="AA12" s="473"/>
      <c r="AB12" s="516"/>
      <c r="AC12" s="517" t="s">
        <v>134</v>
      </c>
      <c r="AD12" s="518"/>
      <c r="AE12" s="518"/>
      <c r="AF12" s="518"/>
      <c r="AG12" s="519"/>
      <c r="AH12" s="517" t="s">
        <v>135</v>
      </c>
      <c r="AI12" s="518"/>
      <c r="AJ12" s="518"/>
      <c r="AK12" s="518"/>
      <c r="AL12" s="520"/>
      <c r="AM12" s="469" t="s">
        <v>136</v>
      </c>
      <c r="AN12" s="470"/>
      <c r="AO12" s="470"/>
      <c r="AP12" s="470"/>
      <c r="AQ12" s="470"/>
      <c r="AR12" s="470"/>
      <c r="AS12" s="470"/>
      <c r="AT12" s="471"/>
      <c r="AU12" s="472" t="s">
        <v>106</v>
      </c>
      <c r="AV12" s="473"/>
      <c r="AW12" s="473"/>
      <c r="AX12" s="473"/>
      <c r="AY12" s="474" t="s">
        <v>137</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200000</v>
      </c>
      <c r="BW12" s="441"/>
      <c r="BX12" s="441"/>
      <c r="BY12" s="441"/>
      <c r="BZ12" s="441"/>
      <c r="CA12" s="441"/>
      <c r="CB12" s="441"/>
      <c r="CC12" s="442"/>
      <c r="CD12" s="443" t="s">
        <v>138</v>
      </c>
      <c r="CE12" s="444"/>
      <c r="CF12" s="444"/>
      <c r="CG12" s="444"/>
      <c r="CH12" s="444"/>
      <c r="CI12" s="444"/>
      <c r="CJ12" s="444"/>
      <c r="CK12" s="444"/>
      <c r="CL12" s="444"/>
      <c r="CM12" s="444"/>
      <c r="CN12" s="444"/>
      <c r="CO12" s="444"/>
      <c r="CP12" s="444"/>
      <c r="CQ12" s="444"/>
      <c r="CR12" s="444"/>
      <c r="CS12" s="445"/>
      <c r="CT12" s="480" t="s">
        <v>139</v>
      </c>
      <c r="CU12" s="481"/>
      <c r="CV12" s="481"/>
      <c r="CW12" s="481"/>
      <c r="CX12" s="481"/>
      <c r="CY12" s="481"/>
      <c r="CZ12" s="481"/>
      <c r="DA12" s="482"/>
      <c r="DB12" s="480" t="s">
        <v>139</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140</v>
      </c>
      <c r="N13" s="532"/>
      <c r="O13" s="532"/>
      <c r="P13" s="532"/>
      <c r="Q13" s="533"/>
      <c r="R13" s="524">
        <v>96332</v>
      </c>
      <c r="S13" s="525"/>
      <c r="T13" s="525"/>
      <c r="U13" s="525"/>
      <c r="V13" s="526"/>
      <c r="W13" s="456" t="s">
        <v>141</v>
      </c>
      <c r="X13" s="457"/>
      <c r="Y13" s="457"/>
      <c r="Z13" s="457"/>
      <c r="AA13" s="457"/>
      <c r="AB13" s="447"/>
      <c r="AC13" s="491">
        <v>4217</v>
      </c>
      <c r="AD13" s="492"/>
      <c r="AE13" s="492"/>
      <c r="AF13" s="492"/>
      <c r="AG13" s="534"/>
      <c r="AH13" s="491">
        <v>4297</v>
      </c>
      <c r="AI13" s="492"/>
      <c r="AJ13" s="492"/>
      <c r="AK13" s="492"/>
      <c r="AL13" s="493"/>
      <c r="AM13" s="469" t="s">
        <v>142</v>
      </c>
      <c r="AN13" s="470"/>
      <c r="AO13" s="470"/>
      <c r="AP13" s="470"/>
      <c r="AQ13" s="470"/>
      <c r="AR13" s="470"/>
      <c r="AS13" s="470"/>
      <c r="AT13" s="471"/>
      <c r="AU13" s="472" t="s">
        <v>117</v>
      </c>
      <c r="AV13" s="473"/>
      <c r="AW13" s="473"/>
      <c r="AX13" s="473"/>
      <c r="AY13" s="474" t="s">
        <v>143</v>
      </c>
      <c r="AZ13" s="475"/>
      <c r="BA13" s="475"/>
      <c r="BB13" s="475"/>
      <c r="BC13" s="475"/>
      <c r="BD13" s="475"/>
      <c r="BE13" s="475"/>
      <c r="BF13" s="475"/>
      <c r="BG13" s="475"/>
      <c r="BH13" s="475"/>
      <c r="BI13" s="475"/>
      <c r="BJ13" s="475"/>
      <c r="BK13" s="475"/>
      <c r="BL13" s="475"/>
      <c r="BM13" s="476"/>
      <c r="BN13" s="440">
        <v>953987</v>
      </c>
      <c r="BO13" s="441"/>
      <c r="BP13" s="441"/>
      <c r="BQ13" s="441"/>
      <c r="BR13" s="441"/>
      <c r="BS13" s="441"/>
      <c r="BT13" s="441"/>
      <c r="BU13" s="442"/>
      <c r="BV13" s="440">
        <v>-975144</v>
      </c>
      <c r="BW13" s="441"/>
      <c r="BX13" s="441"/>
      <c r="BY13" s="441"/>
      <c r="BZ13" s="441"/>
      <c r="CA13" s="441"/>
      <c r="CB13" s="441"/>
      <c r="CC13" s="442"/>
      <c r="CD13" s="443" t="s">
        <v>144</v>
      </c>
      <c r="CE13" s="444"/>
      <c r="CF13" s="444"/>
      <c r="CG13" s="444"/>
      <c r="CH13" s="444"/>
      <c r="CI13" s="444"/>
      <c r="CJ13" s="444"/>
      <c r="CK13" s="444"/>
      <c r="CL13" s="444"/>
      <c r="CM13" s="444"/>
      <c r="CN13" s="444"/>
      <c r="CO13" s="444"/>
      <c r="CP13" s="444"/>
      <c r="CQ13" s="444"/>
      <c r="CR13" s="444"/>
      <c r="CS13" s="445"/>
      <c r="CT13" s="437">
        <v>7.5</v>
      </c>
      <c r="CU13" s="438"/>
      <c r="CV13" s="438"/>
      <c r="CW13" s="438"/>
      <c r="CX13" s="438"/>
      <c r="CY13" s="438"/>
      <c r="CZ13" s="438"/>
      <c r="DA13" s="439"/>
      <c r="DB13" s="437">
        <v>8</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145</v>
      </c>
      <c r="M14" s="522"/>
      <c r="N14" s="522"/>
      <c r="O14" s="522"/>
      <c r="P14" s="522"/>
      <c r="Q14" s="523"/>
      <c r="R14" s="524">
        <v>99539</v>
      </c>
      <c r="S14" s="525"/>
      <c r="T14" s="525"/>
      <c r="U14" s="525"/>
      <c r="V14" s="526"/>
      <c r="W14" s="430"/>
      <c r="X14" s="431"/>
      <c r="Y14" s="431"/>
      <c r="Z14" s="431"/>
      <c r="AA14" s="431"/>
      <c r="AB14" s="420"/>
      <c r="AC14" s="527">
        <v>8.4</v>
      </c>
      <c r="AD14" s="528"/>
      <c r="AE14" s="528"/>
      <c r="AF14" s="528"/>
      <c r="AG14" s="529"/>
      <c r="AH14" s="527">
        <v>8.4</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146</v>
      </c>
      <c r="CE14" s="536"/>
      <c r="CF14" s="536"/>
      <c r="CG14" s="536"/>
      <c r="CH14" s="536"/>
      <c r="CI14" s="536"/>
      <c r="CJ14" s="536"/>
      <c r="CK14" s="536"/>
      <c r="CL14" s="536"/>
      <c r="CM14" s="536"/>
      <c r="CN14" s="536"/>
      <c r="CO14" s="536"/>
      <c r="CP14" s="536"/>
      <c r="CQ14" s="536"/>
      <c r="CR14" s="536"/>
      <c r="CS14" s="537"/>
      <c r="CT14" s="538">
        <v>22.8</v>
      </c>
      <c r="CU14" s="539"/>
      <c r="CV14" s="539"/>
      <c r="CW14" s="539"/>
      <c r="CX14" s="539"/>
      <c r="CY14" s="539"/>
      <c r="CZ14" s="539"/>
      <c r="DA14" s="540"/>
      <c r="DB14" s="538">
        <v>32.1</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140</v>
      </c>
      <c r="N15" s="532"/>
      <c r="O15" s="532"/>
      <c r="P15" s="532"/>
      <c r="Q15" s="533"/>
      <c r="R15" s="524">
        <v>97341</v>
      </c>
      <c r="S15" s="525"/>
      <c r="T15" s="525"/>
      <c r="U15" s="525"/>
      <c r="V15" s="526"/>
      <c r="W15" s="456" t="s">
        <v>147</v>
      </c>
      <c r="X15" s="457"/>
      <c r="Y15" s="457"/>
      <c r="Z15" s="457"/>
      <c r="AA15" s="457"/>
      <c r="AB15" s="447"/>
      <c r="AC15" s="491">
        <v>15726</v>
      </c>
      <c r="AD15" s="492"/>
      <c r="AE15" s="492"/>
      <c r="AF15" s="492"/>
      <c r="AG15" s="534"/>
      <c r="AH15" s="491">
        <v>16518</v>
      </c>
      <c r="AI15" s="492"/>
      <c r="AJ15" s="492"/>
      <c r="AK15" s="492"/>
      <c r="AL15" s="493"/>
      <c r="AM15" s="469"/>
      <c r="AN15" s="470"/>
      <c r="AO15" s="470"/>
      <c r="AP15" s="470"/>
      <c r="AQ15" s="470"/>
      <c r="AR15" s="470"/>
      <c r="AS15" s="470"/>
      <c r="AT15" s="471"/>
      <c r="AU15" s="472"/>
      <c r="AV15" s="473"/>
      <c r="AW15" s="473"/>
      <c r="AX15" s="473"/>
      <c r="AY15" s="400" t="s">
        <v>148</v>
      </c>
      <c r="AZ15" s="401"/>
      <c r="BA15" s="401"/>
      <c r="BB15" s="401"/>
      <c r="BC15" s="401"/>
      <c r="BD15" s="401"/>
      <c r="BE15" s="401"/>
      <c r="BF15" s="401"/>
      <c r="BG15" s="401"/>
      <c r="BH15" s="401"/>
      <c r="BI15" s="401"/>
      <c r="BJ15" s="401"/>
      <c r="BK15" s="401"/>
      <c r="BL15" s="401"/>
      <c r="BM15" s="402"/>
      <c r="BN15" s="403">
        <v>12193868</v>
      </c>
      <c r="BO15" s="404"/>
      <c r="BP15" s="404"/>
      <c r="BQ15" s="404"/>
      <c r="BR15" s="404"/>
      <c r="BS15" s="404"/>
      <c r="BT15" s="404"/>
      <c r="BU15" s="405"/>
      <c r="BV15" s="403">
        <v>13003096</v>
      </c>
      <c r="BW15" s="404"/>
      <c r="BX15" s="404"/>
      <c r="BY15" s="404"/>
      <c r="BZ15" s="404"/>
      <c r="CA15" s="404"/>
      <c r="CB15" s="404"/>
      <c r="CC15" s="405"/>
      <c r="CD15" s="541" t="s">
        <v>149</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150</v>
      </c>
      <c r="M16" s="544"/>
      <c r="N16" s="544"/>
      <c r="O16" s="544"/>
      <c r="P16" s="544"/>
      <c r="Q16" s="545"/>
      <c r="R16" s="546" t="s">
        <v>151</v>
      </c>
      <c r="S16" s="547"/>
      <c r="T16" s="547"/>
      <c r="U16" s="547"/>
      <c r="V16" s="548"/>
      <c r="W16" s="430"/>
      <c r="X16" s="431"/>
      <c r="Y16" s="431"/>
      <c r="Z16" s="431"/>
      <c r="AA16" s="431"/>
      <c r="AB16" s="420"/>
      <c r="AC16" s="527">
        <v>31.3</v>
      </c>
      <c r="AD16" s="528"/>
      <c r="AE16" s="528"/>
      <c r="AF16" s="528"/>
      <c r="AG16" s="529"/>
      <c r="AH16" s="527">
        <v>32.4</v>
      </c>
      <c r="AI16" s="528"/>
      <c r="AJ16" s="528"/>
      <c r="AK16" s="528"/>
      <c r="AL16" s="530"/>
      <c r="AM16" s="469"/>
      <c r="AN16" s="470"/>
      <c r="AO16" s="470"/>
      <c r="AP16" s="470"/>
      <c r="AQ16" s="470"/>
      <c r="AR16" s="470"/>
      <c r="AS16" s="470"/>
      <c r="AT16" s="471"/>
      <c r="AU16" s="472"/>
      <c r="AV16" s="473"/>
      <c r="AW16" s="473"/>
      <c r="AX16" s="473"/>
      <c r="AY16" s="474" t="s">
        <v>152</v>
      </c>
      <c r="AZ16" s="475"/>
      <c r="BA16" s="475"/>
      <c r="BB16" s="475"/>
      <c r="BC16" s="475"/>
      <c r="BD16" s="475"/>
      <c r="BE16" s="475"/>
      <c r="BF16" s="475"/>
      <c r="BG16" s="475"/>
      <c r="BH16" s="475"/>
      <c r="BI16" s="475"/>
      <c r="BJ16" s="475"/>
      <c r="BK16" s="475"/>
      <c r="BL16" s="475"/>
      <c r="BM16" s="476"/>
      <c r="BN16" s="440">
        <v>23608777</v>
      </c>
      <c r="BO16" s="441"/>
      <c r="BP16" s="441"/>
      <c r="BQ16" s="441"/>
      <c r="BR16" s="441"/>
      <c r="BS16" s="441"/>
      <c r="BT16" s="441"/>
      <c r="BU16" s="442"/>
      <c r="BV16" s="440">
        <v>23011580</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153</v>
      </c>
      <c r="N17" s="552"/>
      <c r="O17" s="552"/>
      <c r="P17" s="552"/>
      <c r="Q17" s="553"/>
      <c r="R17" s="546" t="s">
        <v>154</v>
      </c>
      <c r="S17" s="547"/>
      <c r="T17" s="547"/>
      <c r="U17" s="547"/>
      <c r="V17" s="548"/>
      <c r="W17" s="456" t="s">
        <v>155</v>
      </c>
      <c r="X17" s="457"/>
      <c r="Y17" s="457"/>
      <c r="Z17" s="457"/>
      <c r="AA17" s="457"/>
      <c r="AB17" s="447"/>
      <c r="AC17" s="491">
        <v>30269</v>
      </c>
      <c r="AD17" s="492"/>
      <c r="AE17" s="492"/>
      <c r="AF17" s="492"/>
      <c r="AG17" s="534"/>
      <c r="AH17" s="491">
        <v>30225</v>
      </c>
      <c r="AI17" s="492"/>
      <c r="AJ17" s="492"/>
      <c r="AK17" s="492"/>
      <c r="AL17" s="493"/>
      <c r="AM17" s="469"/>
      <c r="AN17" s="470"/>
      <c r="AO17" s="470"/>
      <c r="AP17" s="470"/>
      <c r="AQ17" s="470"/>
      <c r="AR17" s="470"/>
      <c r="AS17" s="470"/>
      <c r="AT17" s="471"/>
      <c r="AU17" s="472"/>
      <c r="AV17" s="473"/>
      <c r="AW17" s="473"/>
      <c r="AX17" s="473"/>
      <c r="AY17" s="474" t="s">
        <v>156</v>
      </c>
      <c r="AZ17" s="475"/>
      <c r="BA17" s="475"/>
      <c r="BB17" s="475"/>
      <c r="BC17" s="475"/>
      <c r="BD17" s="475"/>
      <c r="BE17" s="475"/>
      <c r="BF17" s="475"/>
      <c r="BG17" s="475"/>
      <c r="BH17" s="475"/>
      <c r="BI17" s="475"/>
      <c r="BJ17" s="475"/>
      <c r="BK17" s="475"/>
      <c r="BL17" s="475"/>
      <c r="BM17" s="476"/>
      <c r="BN17" s="440">
        <v>15334436</v>
      </c>
      <c r="BO17" s="441"/>
      <c r="BP17" s="441"/>
      <c r="BQ17" s="441"/>
      <c r="BR17" s="441"/>
      <c r="BS17" s="441"/>
      <c r="BT17" s="441"/>
      <c r="BU17" s="442"/>
      <c r="BV17" s="440">
        <v>16436189</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157</v>
      </c>
      <c r="C18" s="483"/>
      <c r="D18" s="483"/>
      <c r="E18" s="563"/>
      <c r="F18" s="563"/>
      <c r="G18" s="563"/>
      <c r="H18" s="563"/>
      <c r="I18" s="563"/>
      <c r="J18" s="563"/>
      <c r="K18" s="563"/>
      <c r="L18" s="564">
        <v>658.66</v>
      </c>
      <c r="M18" s="564"/>
      <c r="N18" s="564"/>
      <c r="O18" s="564"/>
      <c r="P18" s="564"/>
      <c r="Q18" s="564"/>
      <c r="R18" s="565"/>
      <c r="S18" s="565"/>
      <c r="T18" s="565"/>
      <c r="U18" s="565"/>
      <c r="V18" s="566"/>
      <c r="W18" s="458"/>
      <c r="X18" s="459"/>
      <c r="Y18" s="459"/>
      <c r="Z18" s="459"/>
      <c r="AA18" s="459"/>
      <c r="AB18" s="450"/>
      <c r="AC18" s="567">
        <v>60.3</v>
      </c>
      <c r="AD18" s="568"/>
      <c r="AE18" s="568"/>
      <c r="AF18" s="568"/>
      <c r="AG18" s="569"/>
      <c r="AH18" s="567">
        <v>59.2</v>
      </c>
      <c r="AI18" s="568"/>
      <c r="AJ18" s="568"/>
      <c r="AK18" s="568"/>
      <c r="AL18" s="570"/>
      <c r="AM18" s="469"/>
      <c r="AN18" s="470"/>
      <c r="AO18" s="470"/>
      <c r="AP18" s="470"/>
      <c r="AQ18" s="470"/>
      <c r="AR18" s="470"/>
      <c r="AS18" s="470"/>
      <c r="AT18" s="471"/>
      <c r="AU18" s="472"/>
      <c r="AV18" s="473"/>
      <c r="AW18" s="473"/>
      <c r="AX18" s="473"/>
      <c r="AY18" s="474" t="s">
        <v>158</v>
      </c>
      <c r="AZ18" s="475"/>
      <c r="BA18" s="475"/>
      <c r="BB18" s="475"/>
      <c r="BC18" s="475"/>
      <c r="BD18" s="475"/>
      <c r="BE18" s="475"/>
      <c r="BF18" s="475"/>
      <c r="BG18" s="475"/>
      <c r="BH18" s="475"/>
      <c r="BI18" s="475"/>
      <c r="BJ18" s="475"/>
      <c r="BK18" s="475"/>
      <c r="BL18" s="475"/>
      <c r="BM18" s="476"/>
      <c r="BN18" s="440">
        <v>24744740</v>
      </c>
      <c r="BO18" s="441"/>
      <c r="BP18" s="441"/>
      <c r="BQ18" s="441"/>
      <c r="BR18" s="441"/>
      <c r="BS18" s="441"/>
      <c r="BT18" s="441"/>
      <c r="BU18" s="442"/>
      <c r="BV18" s="440">
        <v>24690499</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159</v>
      </c>
      <c r="C19" s="483"/>
      <c r="D19" s="483"/>
      <c r="E19" s="563"/>
      <c r="F19" s="563"/>
      <c r="G19" s="563"/>
      <c r="H19" s="563"/>
      <c r="I19" s="563"/>
      <c r="J19" s="563"/>
      <c r="K19" s="563"/>
      <c r="L19" s="571">
        <v>149</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160</v>
      </c>
      <c r="AZ19" s="475"/>
      <c r="BA19" s="475"/>
      <c r="BB19" s="475"/>
      <c r="BC19" s="475"/>
      <c r="BD19" s="475"/>
      <c r="BE19" s="475"/>
      <c r="BF19" s="475"/>
      <c r="BG19" s="475"/>
      <c r="BH19" s="475"/>
      <c r="BI19" s="475"/>
      <c r="BJ19" s="475"/>
      <c r="BK19" s="475"/>
      <c r="BL19" s="475"/>
      <c r="BM19" s="476"/>
      <c r="BN19" s="440">
        <v>33233269</v>
      </c>
      <c r="BO19" s="441"/>
      <c r="BP19" s="441"/>
      <c r="BQ19" s="441"/>
      <c r="BR19" s="441"/>
      <c r="BS19" s="441"/>
      <c r="BT19" s="441"/>
      <c r="BU19" s="442"/>
      <c r="BV19" s="440">
        <v>33733521</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161</v>
      </c>
      <c r="C20" s="483"/>
      <c r="D20" s="483"/>
      <c r="E20" s="563"/>
      <c r="F20" s="563"/>
      <c r="G20" s="563"/>
      <c r="H20" s="563"/>
      <c r="I20" s="563"/>
      <c r="J20" s="563"/>
      <c r="K20" s="563"/>
      <c r="L20" s="571">
        <v>38903</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162</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163</v>
      </c>
      <c r="C22" s="584"/>
      <c r="D22" s="585"/>
      <c r="E22" s="452" t="s">
        <v>1</v>
      </c>
      <c r="F22" s="457"/>
      <c r="G22" s="457"/>
      <c r="H22" s="457"/>
      <c r="I22" s="457"/>
      <c r="J22" s="457"/>
      <c r="K22" s="447"/>
      <c r="L22" s="452" t="s">
        <v>164</v>
      </c>
      <c r="M22" s="457"/>
      <c r="N22" s="457"/>
      <c r="O22" s="457"/>
      <c r="P22" s="447"/>
      <c r="Q22" s="615" t="s">
        <v>165</v>
      </c>
      <c r="R22" s="616"/>
      <c r="S22" s="616"/>
      <c r="T22" s="616"/>
      <c r="U22" s="616"/>
      <c r="V22" s="617"/>
      <c r="W22" s="583" t="s">
        <v>166</v>
      </c>
      <c r="X22" s="584"/>
      <c r="Y22" s="585"/>
      <c r="Z22" s="452" t="s">
        <v>1</v>
      </c>
      <c r="AA22" s="457"/>
      <c r="AB22" s="457"/>
      <c r="AC22" s="457"/>
      <c r="AD22" s="457"/>
      <c r="AE22" s="457"/>
      <c r="AF22" s="457"/>
      <c r="AG22" s="447"/>
      <c r="AH22" s="621" t="s">
        <v>167</v>
      </c>
      <c r="AI22" s="457"/>
      <c r="AJ22" s="457"/>
      <c r="AK22" s="457"/>
      <c r="AL22" s="447"/>
      <c r="AM22" s="621" t="s">
        <v>168</v>
      </c>
      <c r="AN22" s="622"/>
      <c r="AO22" s="622"/>
      <c r="AP22" s="622"/>
      <c r="AQ22" s="622"/>
      <c r="AR22" s="623"/>
      <c r="AS22" s="615" t="s">
        <v>165</v>
      </c>
      <c r="AT22" s="616"/>
      <c r="AU22" s="616"/>
      <c r="AV22" s="616"/>
      <c r="AW22" s="616"/>
      <c r="AX22" s="627"/>
      <c r="AY22" s="400" t="s">
        <v>169</v>
      </c>
      <c r="AZ22" s="401"/>
      <c r="BA22" s="401"/>
      <c r="BB22" s="401"/>
      <c r="BC22" s="401"/>
      <c r="BD22" s="401"/>
      <c r="BE22" s="401"/>
      <c r="BF22" s="401"/>
      <c r="BG22" s="401"/>
      <c r="BH22" s="401"/>
      <c r="BI22" s="401"/>
      <c r="BJ22" s="401"/>
      <c r="BK22" s="401"/>
      <c r="BL22" s="401"/>
      <c r="BM22" s="402"/>
      <c r="BN22" s="403">
        <v>40288384</v>
      </c>
      <c r="BO22" s="404"/>
      <c r="BP22" s="404"/>
      <c r="BQ22" s="404"/>
      <c r="BR22" s="404"/>
      <c r="BS22" s="404"/>
      <c r="BT22" s="404"/>
      <c r="BU22" s="405"/>
      <c r="BV22" s="403">
        <v>41224239</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170</v>
      </c>
      <c r="AZ23" s="475"/>
      <c r="BA23" s="475"/>
      <c r="BB23" s="475"/>
      <c r="BC23" s="475"/>
      <c r="BD23" s="475"/>
      <c r="BE23" s="475"/>
      <c r="BF23" s="475"/>
      <c r="BG23" s="475"/>
      <c r="BH23" s="475"/>
      <c r="BI23" s="475"/>
      <c r="BJ23" s="475"/>
      <c r="BK23" s="475"/>
      <c r="BL23" s="475"/>
      <c r="BM23" s="476"/>
      <c r="BN23" s="440">
        <v>7926405</v>
      </c>
      <c r="BO23" s="441"/>
      <c r="BP23" s="441"/>
      <c r="BQ23" s="441"/>
      <c r="BR23" s="441"/>
      <c r="BS23" s="441"/>
      <c r="BT23" s="441"/>
      <c r="BU23" s="442"/>
      <c r="BV23" s="440">
        <v>8143982</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171</v>
      </c>
      <c r="F24" s="470"/>
      <c r="G24" s="470"/>
      <c r="H24" s="470"/>
      <c r="I24" s="470"/>
      <c r="J24" s="470"/>
      <c r="K24" s="471"/>
      <c r="L24" s="491">
        <v>1</v>
      </c>
      <c r="M24" s="492"/>
      <c r="N24" s="492"/>
      <c r="O24" s="492"/>
      <c r="P24" s="534"/>
      <c r="Q24" s="491">
        <v>9250</v>
      </c>
      <c r="R24" s="492"/>
      <c r="S24" s="492"/>
      <c r="T24" s="492"/>
      <c r="U24" s="492"/>
      <c r="V24" s="534"/>
      <c r="W24" s="586"/>
      <c r="X24" s="587"/>
      <c r="Y24" s="588"/>
      <c r="Z24" s="490" t="s">
        <v>172</v>
      </c>
      <c r="AA24" s="470"/>
      <c r="AB24" s="470"/>
      <c r="AC24" s="470"/>
      <c r="AD24" s="470"/>
      <c r="AE24" s="470"/>
      <c r="AF24" s="470"/>
      <c r="AG24" s="471"/>
      <c r="AH24" s="491">
        <v>705</v>
      </c>
      <c r="AI24" s="492"/>
      <c r="AJ24" s="492"/>
      <c r="AK24" s="492"/>
      <c r="AL24" s="534"/>
      <c r="AM24" s="491">
        <v>2201715</v>
      </c>
      <c r="AN24" s="492"/>
      <c r="AO24" s="492"/>
      <c r="AP24" s="492"/>
      <c r="AQ24" s="492"/>
      <c r="AR24" s="534"/>
      <c r="AS24" s="491">
        <v>3123</v>
      </c>
      <c r="AT24" s="492"/>
      <c r="AU24" s="492"/>
      <c r="AV24" s="492"/>
      <c r="AW24" s="492"/>
      <c r="AX24" s="493"/>
      <c r="AY24" s="556" t="s">
        <v>173</v>
      </c>
      <c r="AZ24" s="557"/>
      <c r="BA24" s="557"/>
      <c r="BB24" s="557"/>
      <c r="BC24" s="557"/>
      <c r="BD24" s="557"/>
      <c r="BE24" s="557"/>
      <c r="BF24" s="557"/>
      <c r="BG24" s="557"/>
      <c r="BH24" s="557"/>
      <c r="BI24" s="557"/>
      <c r="BJ24" s="557"/>
      <c r="BK24" s="557"/>
      <c r="BL24" s="557"/>
      <c r="BM24" s="558"/>
      <c r="BN24" s="440">
        <v>21105525</v>
      </c>
      <c r="BO24" s="441"/>
      <c r="BP24" s="441"/>
      <c r="BQ24" s="441"/>
      <c r="BR24" s="441"/>
      <c r="BS24" s="441"/>
      <c r="BT24" s="441"/>
      <c r="BU24" s="442"/>
      <c r="BV24" s="440">
        <v>21412903</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174</v>
      </c>
      <c r="F25" s="470"/>
      <c r="G25" s="470"/>
      <c r="H25" s="470"/>
      <c r="I25" s="470"/>
      <c r="J25" s="470"/>
      <c r="K25" s="471"/>
      <c r="L25" s="491">
        <v>1</v>
      </c>
      <c r="M25" s="492"/>
      <c r="N25" s="492"/>
      <c r="O25" s="492"/>
      <c r="P25" s="534"/>
      <c r="Q25" s="491">
        <v>7600</v>
      </c>
      <c r="R25" s="492"/>
      <c r="S25" s="492"/>
      <c r="T25" s="492"/>
      <c r="U25" s="492"/>
      <c r="V25" s="534"/>
      <c r="W25" s="586"/>
      <c r="X25" s="587"/>
      <c r="Y25" s="588"/>
      <c r="Z25" s="490" t="s">
        <v>175</v>
      </c>
      <c r="AA25" s="470"/>
      <c r="AB25" s="470"/>
      <c r="AC25" s="470"/>
      <c r="AD25" s="470"/>
      <c r="AE25" s="470"/>
      <c r="AF25" s="470"/>
      <c r="AG25" s="471"/>
      <c r="AH25" s="491" t="s">
        <v>131</v>
      </c>
      <c r="AI25" s="492"/>
      <c r="AJ25" s="492"/>
      <c r="AK25" s="492"/>
      <c r="AL25" s="534"/>
      <c r="AM25" s="491" t="s">
        <v>139</v>
      </c>
      <c r="AN25" s="492"/>
      <c r="AO25" s="492"/>
      <c r="AP25" s="492"/>
      <c r="AQ25" s="492"/>
      <c r="AR25" s="534"/>
      <c r="AS25" s="491" t="s">
        <v>131</v>
      </c>
      <c r="AT25" s="492"/>
      <c r="AU25" s="492"/>
      <c r="AV25" s="492"/>
      <c r="AW25" s="492"/>
      <c r="AX25" s="493"/>
      <c r="AY25" s="400" t="s">
        <v>176</v>
      </c>
      <c r="AZ25" s="401"/>
      <c r="BA25" s="401"/>
      <c r="BB25" s="401"/>
      <c r="BC25" s="401"/>
      <c r="BD25" s="401"/>
      <c r="BE25" s="401"/>
      <c r="BF25" s="401"/>
      <c r="BG25" s="401"/>
      <c r="BH25" s="401"/>
      <c r="BI25" s="401"/>
      <c r="BJ25" s="401"/>
      <c r="BK25" s="401"/>
      <c r="BL25" s="401"/>
      <c r="BM25" s="402"/>
      <c r="BN25" s="403">
        <v>5379233</v>
      </c>
      <c r="BO25" s="404"/>
      <c r="BP25" s="404"/>
      <c r="BQ25" s="404"/>
      <c r="BR25" s="404"/>
      <c r="BS25" s="404"/>
      <c r="BT25" s="404"/>
      <c r="BU25" s="405"/>
      <c r="BV25" s="403">
        <v>6743017</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177</v>
      </c>
      <c r="F26" s="470"/>
      <c r="G26" s="470"/>
      <c r="H26" s="470"/>
      <c r="I26" s="470"/>
      <c r="J26" s="470"/>
      <c r="K26" s="471"/>
      <c r="L26" s="491">
        <v>1</v>
      </c>
      <c r="M26" s="492"/>
      <c r="N26" s="492"/>
      <c r="O26" s="492"/>
      <c r="P26" s="534"/>
      <c r="Q26" s="491">
        <v>6690</v>
      </c>
      <c r="R26" s="492"/>
      <c r="S26" s="492"/>
      <c r="T26" s="492"/>
      <c r="U26" s="492"/>
      <c r="V26" s="534"/>
      <c r="W26" s="586"/>
      <c r="X26" s="587"/>
      <c r="Y26" s="588"/>
      <c r="Z26" s="490" t="s">
        <v>178</v>
      </c>
      <c r="AA26" s="592"/>
      <c r="AB26" s="592"/>
      <c r="AC26" s="592"/>
      <c r="AD26" s="592"/>
      <c r="AE26" s="592"/>
      <c r="AF26" s="592"/>
      <c r="AG26" s="593"/>
      <c r="AH26" s="491">
        <v>28</v>
      </c>
      <c r="AI26" s="492"/>
      <c r="AJ26" s="492"/>
      <c r="AK26" s="492"/>
      <c r="AL26" s="534"/>
      <c r="AM26" s="491">
        <v>87752</v>
      </c>
      <c r="AN26" s="492"/>
      <c r="AO26" s="492"/>
      <c r="AP26" s="492"/>
      <c r="AQ26" s="492"/>
      <c r="AR26" s="534"/>
      <c r="AS26" s="491">
        <v>3134</v>
      </c>
      <c r="AT26" s="492"/>
      <c r="AU26" s="492"/>
      <c r="AV26" s="492"/>
      <c r="AW26" s="492"/>
      <c r="AX26" s="493"/>
      <c r="AY26" s="443" t="s">
        <v>179</v>
      </c>
      <c r="AZ26" s="444"/>
      <c r="BA26" s="444"/>
      <c r="BB26" s="444"/>
      <c r="BC26" s="444"/>
      <c r="BD26" s="444"/>
      <c r="BE26" s="444"/>
      <c r="BF26" s="444"/>
      <c r="BG26" s="444"/>
      <c r="BH26" s="444"/>
      <c r="BI26" s="444"/>
      <c r="BJ26" s="444"/>
      <c r="BK26" s="444"/>
      <c r="BL26" s="444"/>
      <c r="BM26" s="445"/>
      <c r="BN26" s="440" t="s">
        <v>131</v>
      </c>
      <c r="BO26" s="441"/>
      <c r="BP26" s="441"/>
      <c r="BQ26" s="441"/>
      <c r="BR26" s="441"/>
      <c r="BS26" s="441"/>
      <c r="BT26" s="441"/>
      <c r="BU26" s="442"/>
      <c r="BV26" s="440" t="s">
        <v>131</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180</v>
      </c>
      <c r="F27" s="470"/>
      <c r="G27" s="470"/>
      <c r="H27" s="470"/>
      <c r="I27" s="470"/>
      <c r="J27" s="470"/>
      <c r="K27" s="471"/>
      <c r="L27" s="491">
        <v>1</v>
      </c>
      <c r="M27" s="492"/>
      <c r="N27" s="492"/>
      <c r="O27" s="492"/>
      <c r="P27" s="534"/>
      <c r="Q27" s="491">
        <v>4990</v>
      </c>
      <c r="R27" s="492"/>
      <c r="S27" s="492"/>
      <c r="T27" s="492"/>
      <c r="U27" s="492"/>
      <c r="V27" s="534"/>
      <c r="W27" s="586"/>
      <c r="X27" s="587"/>
      <c r="Y27" s="588"/>
      <c r="Z27" s="490" t="s">
        <v>181</v>
      </c>
      <c r="AA27" s="470"/>
      <c r="AB27" s="470"/>
      <c r="AC27" s="470"/>
      <c r="AD27" s="470"/>
      <c r="AE27" s="470"/>
      <c r="AF27" s="470"/>
      <c r="AG27" s="471"/>
      <c r="AH27" s="491">
        <v>16</v>
      </c>
      <c r="AI27" s="492"/>
      <c r="AJ27" s="492"/>
      <c r="AK27" s="492"/>
      <c r="AL27" s="534"/>
      <c r="AM27" s="491">
        <v>56336</v>
      </c>
      <c r="AN27" s="492"/>
      <c r="AO27" s="492"/>
      <c r="AP27" s="492"/>
      <c r="AQ27" s="492"/>
      <c r="AR27" s="534"/>
      <c r="AS27" s="491">
        <v>3521</v>
      </c>
      <c r="AT27" s="492"/>
      <c r="AU27" s="492"/>
      <c r="AV27" s="492"/>
      <c r="AW27" s="492"/>
      <c r="AX27" s="493"/>
      <c r="AY27" s="535" t="s">
        <v>182</v>
      </c>
      <c r="AZ27" s="536"/>
      <c r="BA27" s="536"/>
      <c r="BB27" s="536"/>
      <c r="BC27" s="536"/>
      <c r="BD27" s="536"/>
      <c r="BE27" s="536"/>
      <c r="BF27" s="536"/>
      <c r="BG27" s="536"/>
      <c r="BH27" s="536"/>
      <c r="BI27" s="536"/>
      <c r="BJ27" s="536"/>
      <c r="BK27" s="536"/>
      <c r="BL27" s="536"/>
      <c r="BM27" s="537"/>
      <c r="BN27" s="559">
        <v>1130000</v>
      </c>
      <c r="BO27" s="560"/>
      <c r="BP27" s="560"/>
      <c r="BQ27" s="560"/>
      <c r="BR27" s="560"/>
      <c r="BS27" s="560"/>
      <c r="BT27" s="560"/>
      <c r="BU27" s="561"/>
      <c r="BV27" s="559">
        <v>1130000</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183</v>
      </c>
      <c r="F28" s="470"/>
      <c r="G28" s="470"/>
      <c r="H28" s="470"/>
      <c r="I28" s="470"/>
      <c r="J28" s="470"/>
      <c r="K28" s="471"/>
      <c r="L28" s="491">
        <v>1</v>
      </c>
      <c r="M28" s="492"/>
      <c r="N28" s="492"/>
      <c r="O28" s="492"/>
      <c r="P28" s="534"/>
      <c r="Q28" s="491">
        <v>4360</v>
      </c>
      <c r="R28" s="492"/>
      <c r="S28" s="492"/>
      <c r="T28" s="492"/>
      <c r="U28" s="492"/>
      <c r="V28" s="534"/>
      <c r="W28" s="586"/>
      <c r="X28" s="587"/>
      <c r="Y28" s="588"/>
      <c r="Z28" s="490" t="s">
        <v>184</v>
      </c>
      <c r="AA28" s="470"/>
      <c r="AB28" s="470"/>
      <c r="AC28" s="470"/>
      <c r="AD28" s="470"/>
      <c r="AE28" s="470"/>
      <c r="AF28" s="470"/>
      <c r="AG28" s="471"/>
      <c r="AH28" s="491" t="s">
        <v>131</v>
      </c>
      <c r="AI28" s="492"/>
      <c r="AJ28" s="492"/>
      <c r="AK28" s="492"/>
      <c r="AL28" s="534"/>
      <c r="AM28" s="491" t="s">
        <v>139</v>
      </c>
      <c r="AN28" s="492"/>
      <c r="AO28" s="492"/>
      <c r="AP28" s="492"/>
      <c r="AQ28" s="492"/>
      <c r="AR28" s="534"/>
      <c r="AS28" s="491" t="s">
        <v>131</v>
      </c>
      <c r="AT28" s="492"/>
      <c r="AU28" s="492"/>
      <c r="AV28" s="492"/>
      <c r="AW28" s="492"/>
      <c r="AX28" s="493"/>
      <c r="AY28" s="594" t="s">
        <v>185</v>
      </c>
      <c r="AZ28" s="595"/>
      <c r="BA28" s="595"/>
      <c r="BB28" s="596"/>
      <c r="BC28" s="400" t="s">
        <v>48</v>
      </c>
      <c r="BD28" s="401"/>
      <c r="BE28" s="401"/>
      <c r="BF28" s="401"/>
      <c r="BG28" s="401"/>
      <c r="BH28" s="401"/>
      <c r="BI28" s="401"/>
      <c r="BJ28" s="401"/>
      <c r="BK28" s="401"/>
      <c r="BL28" s="401"/>
      <c r="BM28" s="402"/>
      <c r="BN28" s="403">
        <v>2071998</v>
      </c>
      <c r="BO28" s="404"/>
      <c r="BP28" s="404"/>
      <c r="BQ28" s="404"/>
      <c r="BR28" s="404"/>
      <c r="BS28" s="404"/>
      <c r="BT28" s="404"/>
      <c r="BU28" s="405"/>
      <c r="BV28" s="403">
        <v>1287272</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186</v>
      </c>
      <c r="F29" s="470"/>
      <c r="G29" s="470"/>
      <c r="H29" s="470"/>
      <c r="I29" s="470"/>
      <c r="J29" s="470"/>
      <c r="K29" s="471"/>
      <c r="L29" s="491">
        <v>21</v>
      </c>
      <c r="M29" s="492"/>
      <c r="N29" s="492"/>
      <c r="O29" s="492"/>
      <c r="P29" s="534"/>
      <c r="Q29" s="491">
        <v>4070</v>
      </c>
      <c r="R29" s="492"/>
      <c r="S29" s="492"/>
      <c r="T29" s="492"/>
      <c r="U29" s="492"/>
      <c r="V29" s="534"/>
      <c r="W29" s="589"/>
      <c r="X29" s="590"/>
      <c r="Y29" s="591"/>
      <c r="Z29" s="490" t="s">
        <v>187</v>
      </c>
      <c r="AA29" s="470"/>
      <c r="AB29" s="470"/>
      <c r="AC29" s="470"/>
      <c r="AD29" s="470"/>
      <c r="AE29" s="470"/>
      <c r="AF29" s="470"/>
      <c r="AG29" s="471"/>
      <c r="AH29" s="491">
        <v>721</v>
      </c>
      <c r="AI29" s="492"/>
      <c r="AJ29" s="492"/>
      <c r="AK29" s="492"/>
      <c r="AL29" s="534"/>
      <c r="AM29" s="491">
        <v>2258051</v>
      </c>
      <c r="AN29" s="492"/>
      <c r="AO29" s="492"/>
      <c r="AP29" s="492"/>
      <c r="AQ29" s="492"/>
      <c r="AR29" s="534"/>
      <c r="AS29" s="491">
        <v>3132</v>
      </c>
      <c r="AT29" s="492"/>
      <c r="AU29" s="492"/>
      <c r="AV29" s="492"/>
      <c r="AW29" s="492"/>
      <c r="AX29" s="493"/>
      <c r="AY29" s="597"/>
      <c r="AZ29" s="598"/>
      <c r="BA29" s="598"/>
      <c r="BB29" s="599"/>
      <c r="BC29" s="474" t="s">
        <v>188</v>
      </c>
      <c r="BD29" s="475"/>
      <c r="BE29" s="475"/>
      <c r="BF29" s="475"/>
      <c r="BG29" s="475"/>
      <c r="BH29" s="475"/>
      <c r="BI29" s="475"/>
      <c r="BJ29" s="475"/>
      <c r="BK29" s="475"/>
      <c r="BL29" s="475"/>
      <c r="BM29" s="476"/>
      <c r="BN29" s="440">
        <v>1489815</v>
      </c>
      <c r="BO29" s="441"/>
      <c r="BP29" s="441"/>
      <c r="BQ29" s="441"/>
      <c r="BR29" s="441"/>
      <c r="BS29" s="441"/>
      <c r="BT29" s="441"/>
      <c r="BU29" s="442"/>
      <c r="BV29" s="440">
        <v>1484365</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189</v>
      </c>
      <c r="X30" s="608"/>
      <c r="Y30" s="608"/>
      <c r="Z30" s="608"/>
      <c r="AA30" s="608"/>
      <c r="AB30" s="608"/>
      <c r="AC30" s="608"/>
      <c r="AD30" s="608"/>
      <c r="AE30" s="608"/>
      <c r="AF30" s="608"/>
      <c r="AG30" s="609"/>
      <c r="AH30" s="567">
        <v>96.8</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8896029</v>
      </c>
      <c r="BO30" s="560"/>
      <c r="BP30" s="560"/>
      <c r="BQ30" s="560"/>
      <c r="BR30" s="560"/>
      <c r="BS30" s="560"/>
      <c r="BT30" s="560"/>
      <c r="BU30" s="561"/>
      <c r="BV30" s="559">
        <v>8871116</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190</v>
      </c>
      <c r="D32" s="603"/>
      <c r="E32" s="603"/>
      <c r="F32" s="603"/>
      <c r="G32" s="603"/>
      <c r="H32" s="603"/>
      <c r="I32" s="603"/>
      <c r="J32" s="603"/>
      <c r="K32" s="603"/>
      <c r="L32" s="603"/>
      <c r="M32" s="603"/>
      <c r="N32" s="603"/>
      <c r="O32" s="603"/>
      <c r="P32" s="603"/>
      <c r="Q32" s="603"/>
      <c r="R32" s="603"/>
      <c r="S32" s="603"/>
      <c r="U32" s="444" t="s">
        <v>191</v>
      </c>
      <c r="V32" s="444"/>
      <c r="W32" s="444"/>
      <c r="X32" s="444"/>
      <c r="Y32" s="444"/>
      <c r="Z32" s="444"/>
      <c r="AA32" s="444"/>
      <c r="AB32" s="444"/>
      <c r="AC32" s="444"/>
      <c r="AD32" s="444"/>
      <c r="AE32" s="444"/>
      <c r="AF32" s="444"/>
      <c r="AG32" s="444"/>
      <c r="AH32" s="444"/>
      <c r="AI32" s="444"/>
      <c r="AJ32" s="444"/>
      <c r="AK32" s="444"/>
      <c r="AM32" s="444" t="s">
        <v>192</v>
      </c>
      <c r="AN32" s="444"/>
      <c r="AO32" s="444"/>
      <c r="AP32" s="444"/>
      <c r="AQ32" s="444"/>
      <c r="AR32" s="444"/>
      <c r="AS32" s="444"/>
      <c r="AT32" s="444"/>
      <c r="AU32" s="444"/>
      <c r="AV32" s="444"/>
      <c r="AW32" s="444"/>
      <c r="AX32" s="444"/>
      <c r="AY32" s="444"/>
      <c r="AZ32" s="444"/>
      <c r="BA32" s="444"/>
      <c r="BB32" s="444"/>
      <c r="BC32" s="444"/>
      <c r="BE32" s="444" t="s">
        <v>193</v>
      </c>
      <c r="BF32" s="444"/>
      <c r="BG32" s="444"/>
      <c r="BH32" s="444"/>
      <c r="BI32" s="444"/>
      <c r="BJ32" s="444"/>
      <c r="BK32" s="444"/>
      <c r="BL32" s="444"/>
      <c r="BM32" s="444"/>
      <c r="BN32" s="444"/>
      <c r="BO32" s="444"/>
      <c r="BP32" s="444"/>
      <c r="BQ32" s="444"/>
      <c r="BR32" s="444"/>
      <c r="BS32" s="444"/>
      <c r="BT32" s="444"/>
      <c r="BU32" s="444"/>
      <c r="BW32" s="444" t="s">
        <v>194</v>
      </c>
      <c r="BX32" s="444"/>
      <c r="BY32" s="444"/>
      <c r="BZ32" s="444"/>
      <c r="CA32" s="444"/>
      <c r="CB32" s="444"/>
      <c r="CC32" s="444"/>
      <c r="CD32" s="444"/>
      <c r="CE32" s="444"/>
      <c r="CF32" s="444"/>
      <c r="CG32" s="444"/>
      <c r="CH32" s="444"/>
      <c r="CI32" s="444"/>
      <c r="CJ32" s="444"/>
      <c r="CK32" s="444"/>
      <c r="CL32" s="444"/>
      <c r="CM32" s="444"/>
      <c r="CO32" s="444" t="s">
        <v>195</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196</v>
      </c>
      <c r="D33" s="464"/>
      <c r="E33" s="429" t="s">
        <v>197</v>
      </c>
      <c r="F33" s="429"/>
      <c r="G33" s="429"/>
      <c r="H33" s="429"/>
      <c r="I33" s="429"/>
      <c r="J33" s="429"/>
      <c r="K33" s="429"/>
      <c r="L33" s="429"/>
      <c r="M33" s="429"/>
      <c r="N33" s="429"/>
      <c r="O33" s="429"/>
      <c r="P33" s="429"/>
      <c r="Q33" s="429"/>
      <c r="R33" s="429"/>
      <c r="S33" s="429"/>
      <c r="T33" s="203"/>
      <c r="U33" s="464" t="s">
        <v>196</v>
      </c>
      <c r="V33" s="464"/>
      <c r="W33" s="429" t="s">
        <v>198</v>
      </c>
      <c r="X33" s="429"/>
      <c r="Y33" s="429"/>
      <c r="Z33" s="429"/>
      <c r="AA33" s="429"/>
      <c r="AB33" s="429"/>
      <c r="AC33" s="429"/>
      <c r="AD33" s="429"/>
      <c r="AE33" s="429"/>
      <c r="AF33" s="429"/>
      <c r="AG33" s="429"/>
      <c r="AH33" s="429"/>
      <c r="AI33" s="429"/>
      <c r="AJ33" s="429"/>
      <c r="AK33" s="429"/>
      <c r="AL33" s="203"/>
      <c r="AM33" s="464" t="s">
        <v>196</v>
      </c>
      <c r="AN33" s="464"/>
      <c r="AO33" s="429" t="s">
        <v>198</v>
      </c>
      <c r="AP33" s="429"/>
      <c r="AQ33" s="429"/>
      <c r="AR33" s="429"/>
      <c r="AS33" s="429"/>
      <c r="AT33" s="429"/>
      <c r="AU33" s="429"/>
      <c r="AV33" s="429"/>
      <c r="AW33" s="429"/>
      <c r="AX33" s="429"/>
      <c r="AY33" s="429"/>
      <c r="AZ33" s="429"/>
      <c r="BA33" s="429"/>
      <c r="BB33" s="429"/>
      <c r="BC33" s="429"/>
      <c r="BD33" s="204"/>
      <c r="BE33" s="429" t="s">
        <v>199</v>
      </c>
      <c r="BF33" s="429"/>
      <c r="BG33" s="429" t="s">
        <v>200</v>
      </c>
      <c r="BH33" s="429"/>
      <c r="BI33" s="429"/>
      <c r="BJ33" s="429"/>
      <c r="BK33" s="429"/>
      <c r="BL33" s="429"/>
      <c r="BM33" s="429"/>
      <c r="BN33" s="429"/>
      <c r="BO33" s="429"/>
      <c r="BP33" s="429"/>
      <c r="BQ33" s="429"/>
      <c r="BR33" s="429"/>
      <c r="BS33" s="429"/>
      <c r="BT33" s="429"/>
      <c r="BU33" s="429"/>
      <c r="BV33" s="204"/>
      <c r="BW33" s="464" t="s">
        <v>199</v>
      </c>
      <c r="BX33" s="464"/>
      <c r="BY33" s="429" t="s">
        <v>201</v>
      </c>
      <c r="BZ33" s="429"/>
      <c r="CA33" s="429"/>
      <c r="CB33" s="429"/>
      <c r="CC33" s="429"/>
      <c r="CD33" s="429"/>
      <c r="CE33" s="429"/>
      <c r="CF33" s="429"/>
      <c r="CG33" s="429"/>
      <c r="CH33" s="429"/>
      <c r="CI33" s="429"/>
      <c r="CJ33" s="429"/>
      <c r="CK33" s="429"/>
      <c r="CL33" s="429"/>
      <c r="CM33" s="429"/>
      <c r="CN33" s="203"/>
      <c r="CO33" s="464" t="s">
        <v>202</v>
      </c>
      <c r="CP33" s="464"/>
      <c r="CQ33" s="429" t="s">
        <v>203</v>
      </c>
      <c r="CR33" s="429"/>
      <c r="CS33" s="429"/>
      <c r="CT33" s="429"/>
      <c r="CU33" s="429"/>
      <c r="CV33" s="429"/>
      <c r="CW33" s="429"/>
      <c r="CX33" s="429"/>
      <c r="CY33" s="429"/>
      <c r="CZ33" s="429"/>
      <c r="DA33" s="429"/>
      <c r="DB33" s="429"/>
      <c r="DC33" s="429"/>
      <c r="DD33" s="429"/>
      <c r="DE33" s="429"/>
      <c r="DF33" s="203"/>
      <c r="DG33" s="629" t="s">
        <v>204</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4</v>
      </c>
      <c r="V34" s="630"/>
      <c r="W34" s="631" t="str">
        <f>IF('各会計、関係団体の財政状況及び健全化判断比率'!B28="","",'各会計、関係団体の財政状況及び健全化判断比率'!B28)</f>
        <v>飯田市国民健康保険特別会計</v>
      </c>
      <c r="X34" s="631"/>
      <c r="Y34" s="631"/>
      <c r="Z34" s="631"/>
      <c r="AA34" s="631"/>
      <c r="AB34" s="631"/>
      <c r="AC34" s="631"/>
      <c r="AD34" s="631"/>
      <c r="AE34" s="631"/>
      <c r="AF34" s="631"/>
      <c r="AG34" s="631"/>
      <c r="AH34" s="631"/>
      <c r="AI34" s="631"/>
      <c r="AJ34" s="631"/>
      <c r="AK34" s="631"/>
      <c r="AL34" s="178"/>
      <c r="AM34" s="630">
        <f>IF(AO34="","",MAX(C34:D43,U34:V43)+1)</f>
        <v>9</v>
      </c>
      <c r="AN34" s="630"/>
      <c r="AO34" s="631" t="str">
        <f>IF('各会計、関係団体の財政状況及び健全化判断比率'!B33="","",'各会計、関係団体の財政状況及び健全化判断比率'!B33)</f>
        <v>飯田市水道事業会計</v>
      </c>
      <c r="AP34" s="631"/>
      <c r="AQ34" s="631"/>
      <c r="AR34" s="631"/>
      <c r="AS34" s="631"/>
      <c r="AT34" s="631"/>
      <c r="AU34" s="631"/>
      <c r="AV34" s="631"/>
      <c r="AW34" s="631"/>
      <c r="AX34" s="631"/>
      <c r="AY34" s="631"/>
      <c r="AZ34" s="631"/>
      <c r="BA34" s="631"/>
      <c r="BB34" s="631"/>
      <c r="BC34" s="631"/>
      <c r="BD34" s="178"/>
      <c r="BE34" s="630">
        <f>IF(BG34="","",MAX(C34:D43,U34:V43,AM34:AN43)+1)</f>
        <v>12</v>
      </c>
      <c r="BF34" s="630"/>
      <c r="BG34" s="631" t="str">
        <f>IF('各会計、関係団体の財政状況及び健全化判断比率'!B36="","",'各会計、関係団体の財政状況及び健全化判断比率'!B36)</f>
        <v>飯田市地方卸売市場事業特別会計</v>
      </c>
      <c r="BH34" s="631"/>
      <c r="BI34" s="631"/>
      <c r="BJ34" s="631"/>
      <c r="BK34" s="631"/>
      <c r="BL34" s="631"/>
      <c r="BM34" s="631"/>
      <c r="BN34" s="631"/>
      <c r="BO34" s="631"/>
      <c r="BP34" s="631"/>
      <c r="BQ34" s="631"/>
      <c r="BR34" s="631"/>
      <c r="BS34" s="631"/>
      <c r="BT34" s="631"/>
      <c r="BU34" s="631"/>
      <c r="BV34" s="178"/>
      <c r="BW34" s="630">
        <f>IF(BY34="","",MAX(C34:D43,U34:V43,AM34:AN43,BE34:BF43)+1)</f>
        <v>13</v>
      </c>
      <c r="BX34" s="630"/>
      <c r="BY34" s="631" t="str">
        <f>IF('各会計、関係団体の財政状況及び健全化判断比率'!B68="","",'各会計、関係団体の財政状況及び健全化判断比率'!B68)</f>
        <v>南信州広域連合（一般会計）</v>
      </c>
      <c r="BZ34" s="631"/>
      <c r="CA34" s="631"/>
      <c r="CB34" s="631"/>
      <c r="CC34" s="631"/>
      <c r="CD34" s="631"/>
      <c r="CE34" s="631"/>
      <c r="CF34" s="631"/>
      <c r="CG34" s="631"/>
      <c r="CH34" s="631"/>
      <c r="CI34" s="631"/>
      <c r="CJ34" s="631"/>
      <c r="CK34" s="631"/>
      <c r="CL34" s="631"/>
      <c r="CM34" s="631"/>
      <c r="CN34" s="178"/>
      <c r="CO34" s="630">
        <f>IF(CQ34="","",MAX(C34:D43,U34:V43,AM34:AN43,BE34:BF43,BW34:BX43)+1)</f>
        <v>23</v>
      </c>
      <c r="CP34" s="630"/>
      <c r="CQ34" s="631" t="str">
        <f>IF('各会計、関係団体の財政状況及び健全化判断比率'!BS7="","",'各会計、関係団体の財政状況及び健全化判断比率'!BS7)</f>
        <v>飯田勤労者共済会</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f>IF(E35="","",C34+1)</f>
        <v>2</v>
      </c>
      <c r="D35" s="630"/>
      <c r="E35" s="631" t="str">
        <f>IF('各会計、関係団体の財政状況及び健全化判断比率'!B8="","",'各会計、関係団体の財政状況及び健全化判断比率'!B8)</f>
        <v>飯田市墓地事業特別会計</v>
      </c>
      <c r="F35" s="631"/>
      <c r="G35" s="631"/>
      <c r="H35" s="631"/>
      <c r="I35" s="631"/>
      <c r="J35" s="631"/>
      <c r="K35" s="631"/>
      <c r="L35" s="631"/>
      <c r="M35" s="631"/>
      <c r="N35" s="631"/>
      <c r="O35" s="631"/>
      <c r="P35" s="631"/>
      <c r="Q35" s="631"/>
      <c r="R35" s="631"/>
      <c r="S35" s="631"/>
      <c r="T35" s="178"/>
      <c r="U35" s="630">
        <f>IF(W35="","",U34+1)</f>
        <v>5</v>
      </c>
      <c r="V35" s="630"/>
      <c r="W35" s="631" t="str">
        <f>IF('各会計、関係団体の財政状況及び健全化判断比率'!B29="","",'各会計、関係団体の財政状況及び健全化判断比率'!B29)</f>
        <v>飯田市介護保険特別会計</v>
      </c>
      <c r="X35" s="631"/>
      <c r="Y35" s="631"/>
      <c r="Z35" s="631"/>
      <c r="AA35" s="631"/>
      <c r="AB35" s="631"/>
      <c r="AC35" s="631"/>
      <c r="AD35" s="631"/>
      <c r="AE35" s="631"/>
      <c r="AF35" s="631"/>
      <c r="AG35" s="631"/>
      <c r="AH35" s="631"/>
      <c r="AI35" s="631"/>
      <c r="AJ35" s="631"/>
      <c r="AK35" s="631"/>
      <c r="AL35" s="178"/>
      <c r="AM35" s="630">
        <f t="shared" ref="AM35:AM43" si="0">IF(AO35="","",AM34+1)</f>
        <v>10</v>
      </c>
      <c r="AN35" s="630"/>
      <c r="AO35" s="631" t="str">
        <f>IF('各会計、関係団体の財政状況及び健全化判断比率'!B34="","",'各会計、関係団体の財政状況及び健全化判断比率'!B34)</f>
        <v>飯田市病院事業会計</v>
      </c>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14</v>
      </c>
      <c r="BX35" s="630"/>
      <c r="BY35" s="631" t="str">
        <f>IF('各会計、関係団体の財政状況及び健全化判断比率'!B69="","",'各会計、関係団体の財政状況及び健全化判断比率'!B69)</f>
        <v>南信州広域連合（南信州広域振興基金特別会計）</v>
      </c>
      <c r="BZ35" s="631"/>
      <c r="CA35" s="631"/>
      <c r="CB35" s="631"/>
      <c r="CC35" s="631"/>
      <c r="CD35" s="631"/>
      <c r="CE35" s="631"/>
      <c r="CF35" s="631"/>
      <c r="CG35" s="631"/>
      <c r="CH35" s="631"/>
      <c r="CI35" s="631"/>
      <c r="CJ35" s="631"/>
      <c r="CK35" s="631"/>
      <c r="CL35" s="631"/>
      <c r="CM35" s="631"/>
      <c r="CN35" s="178"/>
      <c r="CO35" s="630">
        <f t="shared" ref="CO35:CO43" si="3">IF(CQ35="","",CO34+1)</f>
        <v>24</v>
      </c>
      <c r="CP35" s="630"/>
      <c r="CQ35" s="631" t="str">
        <f>IF('各会計、関係団体の財政状況及び健全化判断比率'!BS8="","",'各会計、関係団体の財政状況及び健全化判断比率'!BS8)</f>
        <v>南信州・飯田産業センター</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f>IF(E36="","",C35+1)</f>
        <v>3</v>
      </c>
      <c r="D36" s="630"/>
      <c r="E36" s="631" t="str">
        <f>IF('各会計、関係団体の財政状況及び健全化判断比率'!B9="","",'各会計、関係団体の財政状況及び健全化判断比率'!B9)</f>
        <v>飯田市ケーブルテレビ放送事業特別会計</v>
      </c>
      <c r="F36" s="631"/>
      <c r="G36" s="631"/>
      <c r="H36" s="631"/>
      <c r="I36" s="631"/>
      <c r="J36" s="631"/>
      <c r="K36" s="631"/>
      <c r="L36" s="631"/>
      <c r="M36" s="631"/>
      <c r="N36" s="631"/>
      <c r="O36" s="631"/>
      <c r="P36" s="631"/>
      <c r="Q36" s="631"/>
      <c r="R36" s="631"/>
      <c r="S36" s="631"/>
      <c r="T36" s="178"/>
      <c r="U36" s="630">
        <f t="shared" ref="U36:U43" si="4">IF(W36="","",U35+1)</f>
        <v>6</v>
      </c>
      <c r="V36" s="630"/>
      <c r="W36" s="631" t="str">
        <f>IF('各会計、関係団体の財政状況及び健全化判断比率'!B30="","",'各会計、関係団体の財政状況及び健全化判断比率'!B30)</f>
        <v>飯田市後期高齢者医療特別会計</v>
      </c>
      <c r="X36" s="631"/>
      <c r="Y36" s="631"/>
      <c r="Z36" s="631"/>
      <c r="AA36" s="631"/>
      <c r="AB36" s="631"/>
      <c r="AC36" s="631"/>
      <c r="AD36" s="631"/>
      <c r="AE36" s="631"/>
      <c r="AF36" s="631"/>
      <c r="AG36" s="631"/>
      <c r="AH36" s="631"/>
      <c r="AI36" s="631"/>
      <c r="AJ36" s="631"/>
      <c r="AK36" s="631"/>
      <c r="AL36" s="178"/>
      <c r="AM36" s="630">
        <f t="shared" si="0"/>
        <v>11</v>
      </c>
      <c r="AN36" s="630"/>
      <c r="AO36" s="631" t="str">
        <f>IF('各会計、関係団体の財政状況及び健全化判断比率'!B35="","",'各会計、関係団体の財政状況及び健全化判断比率'!B35)</f>
        <v>飯田市下水道事業会計</v>
      </c>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15</v>
      </c>
      <c r="BX36" s="630"/>
      <c r="BY36" s="631" t="str">
        <f>IF('各会計、関係団体の財政状況及び健全化判断比率'!B70="","",'各会計、関係団体の財政状況及び健全化判断比率'!B70)</f>
        <v>南信州広域連合（飯田広域消防特別会計）</v>
      </c>
      <c r="BZ36" s="631"/>
      <c r="CA36" s="631"/>
      <c r="CB36" s="631"/>
      <c r="CC36" s="631"/>
      <c r="CD36" s="631"/>
      <c r="CE36" s="631"/>
      <c r="CF36" s="631"/>
      <c r="CG36" s="631"/>
      <c r="CH36" s="631"/>
      <c r="CI36" s="631"/>
      <c r="CJ36" s="631"/>
      <c r="CK36" s="631"/>
      <c r="CL36" s="631"/>
      <c r="CM36" s="631"/>
      <c r="CN36" s="178"/>
      <c r="CO36" s="630">
        <f t="shared" si="3"/>
        <v>25</v>
      </c>
      <c r="CP36" s="630"/>
      <c r="CQ36" s="631" t="str">
        <f>IF('各会計、関係団体の財政状況及び健全化判断比率'!BS9="","",'各会計、関係団体の財政状況及び健全化判断比率'!BS9)</f>
        <v>飯田市スポーツ協会</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f t="shared" si="4"/>
        <v>7</v>
      </c>
      <c r="V37" s="630"/>
      <c r="W37" s="631" t="str">
        <f>IF('各会計、関係団体の財政状況及び健全化判断比率'!B31="","",'各会計、関係団体の財政状況及び健全化判断比率'!B31)</f>
        <v>飯田市介護老人保健施設事業特別会計</v>
      </c>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16</v>
      </c>
      <c r="BX37" s="630"/>
      <c r="BY37" s="631" t="str">
        <f>IF('各会計、関係団体の財政状況及び健全化判断比率'!B71="","",'各会計、関係団体の財政状況及び健全化判断比率'!B71)</f>
        <v>南信州広域連合（稲葉クリーンセンター特別会計）</v>
      </c>
      <c r="BZ37" s="631"/>
      <c r="CA37" s="631"/>
      <c r="CB37" s="631"/>
      <c r="CC37" s="631"/>
      <c r="CD37" s="631"/>
      <c r="CE37" s="631"/>
      <c r="CF37" s="631"/>
      <c r="CG37" s="631"/>
      <c r="CH37" s="631"/>
      <c r="CI37" s="631"/>
      <c r="CJ37" s="631"/>
      <c r="CK37" s="631"/>
      <c r="CL37" s="631"/>
      <c r="CM37" s="631"/>
      <c r="CN37" s="178"/>
      <c r="CO37" s="630">
        <f t="shared" si="3"/>
        <v>26</v>
      </c>
      <c r="CP37" s="630"/>
      <c r="CQ37" s="631" t="str">
        <f>IF('各会計、関係団体の財政状況及び健全化判断比率'!BS10="","",'各会計、関係団体の財政状況及び健全化判断比率'!BS10)</f>
        <v>飯田清掃</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f t="shared" si="4"/>
        <v>8</v>
      </c>
      <c r="V38" s="630"/>
      <c r="W38" s="631" t="str">
        <f>IF('各会計、関係団体の財政状況及び健全化判断比率'!B32="","",'各会計、関係団体の財政状況及び健全化判断比率'!B32)</f>
        <v>飯田市駐車場事業特別会計</v>
      </c>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17</v>
      </c>
      <c r="BX38" s="630"/>
      <c r="BY38" s="631" t="str">
        <f>IF('各会計、関係団体の財政状況及び健全化判断比率'!B72="","",'各会計、関係団体の財政状況及び健全化判断比率'!B72)</f>
        <v>長野県市町村自治振興組合（一般会計）</v>
      </c>
      <c r="BZ38" s="631"/>
      <c r="CA38" s="631"/>
      <c r="CB38" s="631"/>
      <c r="CC38" s="631"/>
      <c r="CD38" s="631"/>
      <c r="CE38" s="631"/>
      <c r="CF38" s="631"/>
      <c r="CG38" s="631"/>
      <c r="CH38" s="631"/>
      <c r="CI38" s="631"/>
      <c r="CJ38" s="631"/>
      <c r="CK38" s="631"/>
      <c r="CL38" s="631"/>
      <c r="CM38" s="631"/>
      <c r="CN38" s="178"/>
      <c r="CO38" s="630">
        <f t="shared" si="3"/>
        <v>27</v>
      </c>
      <c r="CP38" s="630"/>
      <c r="CQ38" s="631" t="str">
        <f>IF('各会計、関係団体の財政状況及び健全化判断比率'!BS11="","",'各会計、関係団体の財政状況及び健全化判断比率'!BS11)</f>
        <v>飯田健康温泉</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18</v>
      </c>
      <c r="BX39" s="630"/>
      <c r="BY39" s="631" t="str">
        <f>IF('各会計、関係団体の財政状況及び健全化判断比率'!B73="","",'各会計、関係団体の財政状況及び健全化判断比率'!B73)</f>
        <v>長野県地方税滞納整理機構（一般会計）</v>
      </c>
      <c r="BZ39" s="631"/>
      <c r="CA39" s="631"/>
      <c r="CB39" s="631"/>
      <c r="CC39" s="631"/>
      <c r="CD39" s="631"/>
      <c r="CE39" s="631"/>
      <c r="CF39" s="631"/>
      <c r="CG39" s="631"/>
      <c r="CH39" s="631"/>
      <c r="CI39" s="631"/>
      <c r="CJ39" s="631"/>
      <c r="CK39" s="631"/>
      <c r="CL39" s="631"/>
      <c r="CM39" s="631"/>
      <c r="CN39" s="178"/>
      <c r="CO39" s="630">
        <f t="shared" si="3"/>
        <v>28</v>
      </c>
      <c r="CP39" s="630"/>
      <c r="CQ39" s="631" t="str">
        <f>IF('各会計、関係団体の財政状況及び健全化判断比率'!BS12="","",'各会計、関係団体の財政状況及び健全化判断比率'!BS12)</f>
        <v>飯田市土地開発公社</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19</v>
      </c>
      <c r="BX40" s="630"/>
      <c r="BY40" s="631" t="str">
        <f>IF('各会計、関係団体の財政状況及び健全化判断比率'!B74="","",'各会計、関係団体の財政状況及び健全化判断比率'!B74)</f>
        <v>長野県後期高齢者医療広域連合（一般会計）</v>
      </c>
      <c r="BZ40" s="631"/>
      <c r="CA40" s="631"/>
      <c r="CB40" s="631"/>
      <c r="CC40" s="631"/>
      <c r="CD40" s="631"/>
      <c r="CE40" s="631"/>
      <c r="CF40" s="631"/>
      <c r="CG40" s="631"/>
      <c r="CH40" s="631"/>
      <c r="CI40" s="631"/>
      <c r="CJ40" s="631"/>
      <c r="CK40" s="631"/>
      <c r="CL40" s="631"/>
      <c r="CM40" s="631"/>
      <c r="CN40" s="178"/>
      <c r="CO40" s="630">
        <f t="shared" si="3"/>
        <v>29</v>
      </c>
      <c r="CP40" s="630"/>
      <c r="CQ40" s="631" t="str">
        <f>IF('各会計、関係団体の財政状況及び健全化判断比率'!BS13="","",'各会計、関係団体の財政状況及び健全化判断比率'!BS13)</f>
        <v>いいだ有機</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20</v>
      </c>
      <c r="BX41" s="630"/>
      <c r="BY41" s="631" t="str">
        <f>IF('各会計、関係団体の財政状況及び健全化判断比率'!B75="","",'各会計、関係団体の財政状況及び健全化判断比率'!B75)</f>
        <v>長野県後期高齢者医療広域連合（後期高齢者医療事業会計）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21</v>
      </c>
      <c r="BX42" s="630"/>
      <c r="BY42" s="631" t="str">
        <f>IF('各会計、関係団体の財政状況及び健全化判断比率'!B76="","",'各会計、関係団体の財政状況及び健全化判断比率'!B76)</f>
        <v>下伊那自治センター組合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f t="shared" si="2"/>
        <v>22</v>
      </c>
      <c r="BX43" s="630"/>
      <c r="BY43" s="631" t="str">
        <f>IF('各会計、関係団体の財政状況及び健全化判断比率'!B77="","",'各会計、関係団体の財政状況及び健全化判断比率'!B77)</f>
        <v>長野県民交通災害共済組合（一般会計）</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33" t="s">
        <v>206</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207</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208</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209</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210</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211</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212</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606</v>
      </c>
    </row>
    <row r="54" spans="5:113" x14ac:dyDescent="0.15"/>
    <row r="55" spans="5:113" x14ac:dyDescent="0.15"/>
    <row r="56" spans="5:113" x14ac:dyDescent="0.15"/>
  </sheetData>
  <sheetProtection algorithmName="SHA-512" hashValue="u6m1erEiJdmD0Kw5PMdVXkt3K/iVkUnnyQzsPz6gIKfgAi/GyvnZD+55/yADFL/P6mJO1V+FTXhBX/HzfiFB+Q==" saltValue="z/qNJovddF0WZDIG1SoMu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83" t="s">
        <v>566</v>
      </c>
      <c r="D34" s="1183"/>
      <c r="E34" s="1184"/>
      <c r="F34" s="32">
        <v>14.42</v>
      </c>
      <c r="G34" s="33">
        <v>14.38</v>
      </c>
      <c r="H34" s="33">
        <v>14.76</v>
      </c>
      <c r="I34" s="33">
        <v>17.670000000000002</v>
      </c>
      <c r="J34" s="34">
        <v>18.78</v>
      </c>
      <c r="K34" s="22"/>
      <c r="L34" s="22"/>
      <c r="M34" s="22"/>
      <c r="N34" s="22"/>
      <c r="O34" s="22"/>
      <c r="P34" s="22"/>
    </row>
    <row r="35" spans="1:16" ht="39" customHeight="1" x14ac:dyDescent="0.15">
      <c r="A35" s="22"/>
      <c r="B35" s="35"/>
      <c r="C35" s="1177" t="s">
        <v>567</v>
      </c>
      <c r="D35" s="1178"/>
      <c r="E35" s="1179"/>
      <c r="F35" s="36">
        <v>7.14</v>
      </c>
      <c r="G35" s="37">
        <v>7.23</v>
      </c>
      <c r="H35" s="37">
        <v>7.4</v>
      </c>
      <c r="I35" s="37">
        <v>6.71</v>
      </c>
      <c r="J35" s="38">
        <v>5.91</v>
      </c>
      <c r="K35" s="22"/>
      <c r="L35" s="22"/>
      <c r="M35" s="22"/>
      <c r="N35" s="22"/>
      <c r="O35" s="22"/>
      <c r="P35" s="22"/>
    </row>
    <row r="36" spans="1:16" ht="39" customHeight="1" x14ac:dyDescent="0.15">
      <c r="A36" s="22"/>
      <c r="B36" s="35"/>
      <c r="C36" s="1177" t="s">
        <v>568</v>
      </c>
      <c r="D36" s="1178"/>
      <c r="E36" s="1179"/>
      <c r="F36" s="36">
        <v>3.28</v>
      </c>
      <c r="G36" s="37">
        <v>4.2</v>
      </c>
      <c r="H36" s="37">
        <v>4.91</v>
      </c>
      <c r="I36" s="37">
        <v>4.8899999999999997</v>
      </c>
      <c r="J36" s="38">
        <v>4.3</v>
      </c>
      <c r="K36" s="22"/>
      <c r="L36" s="22"/>
      <c r="M36" s="22"/>
      <c r="N36" s="22"/>
      <c r="O36" s="22"/>
      <c r="P36" s="22"/>
    </row>
    <row r="37" spans="1:16" ht="39" customHeight="1" x14ac:dyDescent="0.15">
      <c r="A37" s="22"/>
      <c r="B37" s="35"/>
      <c r="C37" s="1177" t="s">
        <v>569</v>
      </c>
      <c r="D37" s="1178"/>
      <c r="E37" s="1179"/>
      <c r="F37" s="36">
        <v>3.33</v>
      </c>
      <c r="G37" s="37">
        <v>3.48</v>
      </c>
      <c r="H37" s="37">
        <v>5.75</v>
      </c>
      <c r="I37" s="37">
        <v>2.81</v>
      </c>
      <c r="J37" s="38">
        <v>3.33</v>
      </c>
      <c r="K37" s="22"/>
      <c r="L37" s="22"/>
      <c r="M37" s="22"/>
      <c r="N37" s="22"/>
      <c r="O37" s="22"/>
      <c r="P37" s="22"/>
    </row>
    <row r="38" spans="1:16" ht="39" customHeight="1" x14ac:dyDescent="0.15">
      <c r="A38" s="22"/>
      <c r="B38" s="35"/>
      <c r="C38" s="1177" t="s">
        <v>570</v>
      </c>
      <c r="D38" s="1178"/>
      <c r="E38" s="1179"/>
      <c r="F38" s="36">
        <v>0.03</v>
      </c>
      <c r="G38" s="37">
        <v>0.41</v>
      </c>
      <c r="H38" s="37">
        <v>0.69</v>
      </c>
      <c r="I38" s="37">
        <v>1.1000000000000001</v>
      </c>
      <c r="J38" s="38">
        <v>1.43</v>
      </c>
      <c r="K38" s="22"/>
      <c r="L38" s="22"/>
      <c r="M38" s="22"/>
      <c r="N38" s="22"/>
      <c r="O38" s="22"/>
      <c r="P38" s="22"/>
    </row>
    <row r="39" spans="1:16" ht="39" customHeight="1" x14ac:dyDescent="0.15">
      <c r="A39" s="22"/>
      <c r="B39" s="35"/>
      <c r="C39" s="1177" t="s">
        <v>571</v>
      </c>
      <c r="D39" s="1178"/>
      <c r="E39" s="1179"/>
      <c r="F39" s="36">
        <v>1.99</v>
      </c>
      <c r="G39" s="37">
        <v>0.97</v>
      </c>
      <c r="H39" s="37">
        <v>0.4</v>
      </c>
      <c r="I39" s="37">
        <v>0.46</v>
      </c>
      <c r="J39" s="38">
        <v>0.5</v>
      </c>
      <c r="K39" s="22"/>
      <c r="L39" s="22"/>
      <c r="M39" s="22"/>
      <c r="N39" s="22"/>
      <c r="O39" s="22"/>
      <c r="P39" s="22"/>
    </row>
    <row r="40" spans="1:16" ht="39" customHeight="1" x14ac:dyDescent="0.15">
      <c r="A40" s="22"/>
      <c r="B40" s="35"/>
      <c r="C40" s="1177" t="s">
        <v>572</v>
      </c>
      <c r="D40" s="1178"/>
      <c r="E40" s="1179"/>
      <c r="F40" s="36">
        <v>0.2</v>
      </c>
      <c r="G40" s="37">
        <v>0.15</v>
      </c>
      <c r="H40" s="37">
        <v>0.08</v>
      </c>
      <c r="I40" s="37">
        <v>0.08</v>
      </c>
      <c r="J40" s="38">
        <v>0.14000000000000001</v>
      </c>
      <c r="K40" s="22"/>
      <c r="L40" s="22"/>
      <c r="M40" s="22"/>
      <c r="N40" s="22"/>
      <c r="O40" s="22"/>
      <c r="P40" s="22"/>
    </row>
    <row r="41" spans="1:16" ht="39" customHeight="1" x14ac:dyDescent="0.15">
      <c r="A41" s="22"/>
      <c r="B41" s="35"/>
      <c r="C41" s="1177" t="s">
        <v>573</v>
      </c>
      <c r="D41" s="1178"/>
      <c r="E41" s="1179"/>
      <c r="F41" s="36">
        <v>0.05</v>
      </c>
      <c r="G41" s="37">
        <v>0.05</v>
      </c>
      <c r="H41" s="37">
        <v>7.0000000000000007E-2</v>
      </c>
      <c r="I41" s="37">
        <v>0.12</v>
      </c>
      <c r="J41" s="38">
        <v>0.09</v>
      </c>
      <c r="K41" s="22"/>
      <c r="L41" s="22"/>
      <c r="M41" s="22"/>
      <c r="N41" s="22"/>
      <c r="O41" s="22"/>
      <c r="P41" s="22"/>
    </row>
    <row r="42" spans="1:16" ht="39" customHeight="1" x14ac:dyDescent="0.15">
      <c r="A42" s="22"/>
      <c r="B42" s="39"/>
      <c r="C42" s="1177" t="s">
        <v>574</v>
      </c>
      <c r="D42" s="1178"/>
      <c r="E42" s="1179"/>
      <c r="F42" s="36" t="s">
        <v>516</v>
      </c>
      <c r="G42" s="37" t="s">
        <v>516</v>
      </c>
      <c r="H42" s="37" t="s">
        <v>516</v>
      </c>
      <c r="I42" s="37" t="s">
        <v>516</v>
      </c>
      <c r="J42" s="38" t="s">
        <v>516</v>
      </c>
      <c r="K42" s="22"/>
      <c r="L42" s="22"/>
      <c r="M42" s="22"/>
      <c r="N42" s="22"/>
      <c r="O42" s="22"/>
      <c r="P42" s="22"/>
    </row>
    <row r="43" spans="1:16" ht="39" customHeight="1" thickBot="1" x14ac:dyDescent="0.2">
      <c r="A43" s="22"/>
      <c r="B43" s="40"/>
      <c r="C43" s="1180" t="s">
        <v>575</v>
      </c>
      <c r="D43" s="1181"/>
      <c r="E43" s="1182"/>
      <c r="F43" s="41">
        <v>0.12</v>
      </c>
      <c r="G43" s="42">
        <v>0.15</v>
      </c>
      <c r="H43" s="42">
        <v>0.15</v>
      </c>
      <c r="I43" s="42">
        <v>0.06</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MJDRoQiiHt+hec9tF9YHjRqFmLhZ0sJxIPmOvIHpqPQaCqmOSQPBUKGVk0gmWnupne5+W4ho9Rw+4mvAlQZUg==" saltValue="3pN/KPjCOE/mfp2VBh7Z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9" zoomScale="70" zoomScaleNormal="70" zoomScaleSheetLayoutView="55" workbookViewId="0">
      <selection activeCell="Q60" sqref="Q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85" t="s">
        <v>11</v>
      </c>
      <c r="C45" s="1186"/>
      <c r="D45" s="58"/>
      <c r="E45" s="1191" t="s">
        <v>12</v>
      </c>
      <c r="F45" s="1191"/>
      <c r="G45" s="1191"/>
      <c r="H45" s="1191"/>
      <c r="I45" s="1191"/>
      <c r="J45" s="1192"/>
      <c r="K45" s="59">
        <v>4858</v>
      </c>
      <c r="L45" s="60">
        <v>5088</v>
      </c>
      <c r="M45" s="60">
        <v>4958</v>
      </c>
      <c r="N45" s="60">
        <v>4807</v>
      </c>
      <c r="O45" s="61">
        <v>4788</v>
      </c>
      <c r="P45" s="48"/>
      <c r="Q45" s="48"/>
      <c r="R45" s="48"/>
      <c r="S45" s="48"/>
      <c r="T45" s="48"/>
      <c r="U45" s="48"/>
    </row>
    <row r="46" spans="1:21" ht="30.75" customHeight="1" x14ac:dyDescent="0.15">
      <c r="A46" s="48"/>
      <c r="B46" s="1187"/>
      <c r="C46" s="1188"/>
      <c r="D46" s="62"/>
      <c r="E46" s="1193" t="s">
        <v>13</v>
      </c>
      <c r="F46" s="1193"/>
      <c r="G46" s="1193"/>
      <c r="H46" s="1193"/>
      <c r="I46" s="1193"/>
      <c r="J46" s="1194"/>
      <c r="K46" s="63" t="s">
        <v>516</v>
      </c>
      <c r="L46" s="64" t="s">
        <v>516</v>
      </c>
      <c r="M46" s="64" t="s">
        <v>516</v>
      </c>
      <c r="N46" s="64" t="s">
        <v>516</v>
      </c>
      <c r="O46" s="65" t="s">
        <v>516</v>
      </c>
      <c r="P46" s="48"/>
      <c r="Q46" s="48"/>
      <c r="R46" s="48"/>
      <c r="S46" s="48"/>
      <c r="T46" s="48"/>
      <c r="U46" s="48"/>
    </row>
    <row r="47" spans="1:21" ht="30.75" customHeight="1" x14ac:dyDescent="0.15">
      <c r="A47" s="48"/>
      <c r="B47" s="1187"/>
      <c r="C47" s="1188"/>
      <c r="D47" s="62"/>
      <c r="E47" s="1193" t="s">
        <v>14</v>
      </c>
      <c r="F47" s="1193"/>
      <c r="G47" s="1193"/>
      <c r="H47" s="1193"/>
      <c r="I47" s="1193"/>
      <c r="J47" s="1194"/>
      <c r="K47" s="63" t="s">
        <v>516</v>
      </c>
      <c r="L47" s="64" t="s">
        <v>516</v>
      </c>
      <c r="M47" s="64" t="s">
        <v>516</v>
      </c>
      <c r="N47" s="64" t="s">
        <v>516</v>
      </c>
      <c r="O47" s="65" t="s">
        <v>516</v>
      </c>
      <c r="P47" s="48"/>
      <c r="Q47" s="48"/>
      <c r="R47" s="48"/>
      <c r="S47" s="48"/>
      <c r="T47" s="48"/>
      <c r="U47" s="48"/>
    </row>
    <row r="48" spans="1:21" ht="30.75" customHeight="1" x14ac:dyDescent="0.15">
      <c r="A48" s="48"/>
      <c r="B48" s="1187"/>
      <c r="C48" s="1188"/>
      <c r="D48" s="62"/>
      <c r="E48" s="1193" t="s">
        <v>15</v>
      </c>
      <c r="F48" s="1193"/>
      <c r="G48" s="1193"/>
      <c r="H48" s="1193"/>
      <c r="I48" s="1193"/>
      <c r="J48" s="1194"/>
      <c r="K48" s="63">
        <v>2632</v>
      </c>
      <c r="L48" s="64">
        <v>2515</v>
      </c>
      <c r="M48" s="64">
        <v>2407</v>
      </c>
      <c r="N48" s="64">
        <v>1997</v>
      </c>
      <c r="O48" s="65">
        <v>1909</v>
      </c>
      <c r="P48" s="48"/>
      <c r="Q48" s="48"/>
      <c r="R48" s="48"/>
      <c r="S48" s="48"/>
      <c r="T48" s="48"/>
      <c r="U48" s="48"/>
    </row>
    <row r="49" spans="1:21" ht="30.75" customHeight="1" x14ac:dyDescent="0.15">
      <c r="A49" s="48"/>
      <c r="B49" s="1187"/>
      <c r="C49" s="1188"/>
      <c r="D49" s="62"/>
      <c r="E49" s="1193" t="s">
        <v>16</v>
      </c>
      <c r="F49" s="1193"/>
      <c r="G49" s="1193"/>
      <c r="H49" s="1193"/>
      <c r="I49" s="1193"/>
      <c r="J49" s="1194"/>
      <c r="K49" s="63">
        <v>249</v>
      </c>
      <c r="L49" s="64">
        <v>135</v>
      </c>
      <c r="M49" s="64">
        <v>156</v>
      </c>
      <c r="N49" s="64">
        <v>402</v>
      </c>
      <c r="O49" s="65">
        <v>474</v>
      </c>
      <c r="P49" s="48"/>
      <c r="Q49" s="48"/>
      <c r="R49" s="48"/>
      <c r="S49" s="48"/>
      <c r="T49" s="48"/>
      <c r="U49" s="48"/>
    </row>
    <row r="50" spans="1:21" ht="30.75" customHeight="1" x14ac:dyDescent="0.15">
      <c r="A50" s="48"/>
      <c r="B50" s="1187"/>
      <c r="C50" s="1188"/>
      <c r="D50" s="62"/>
      <c r="E50" s="1193" t="s">
        <v>17</v>
      </c>
      <c r="F50" s="1193"/>
      <c r="G50" s="1193"/>
      <c r="H50" s="1193"/>
      <c r="I50" s="1193"/>
      <c r="J50" s="1194"/>
      <c r="K50" s="63">
        <v>119</v>
      </c>
      <c r="L50" s="64">
        <v>231</v>
      </c>
      <c r="M50" s="64">
        <v>171</v>
      </c>
      <c r="N50" s="64">
        <v>163</v>
      </c>
      <c r="O50" s="65">
        <v>149</v>
      </c>
      <c r="P50" s="48"/>
      <c r="Q50" s="48"/>
      <c r="R50" s="48"/>
      <c r="S50" s="48"/>
      <c r="T50" s="48"/>
      <c r="U50" s="48"/>
    </row>
    <row r="51" spans="1:21" ht="30.75" customHeight="1" x14ac:dyDescent="0.15">
      <c r="A51" s="48"/>
      <c r="B51" s="1189"/>
      <c r="C51" s="1190"/>
      <c r="D51" s="66"/>
      <c r="E51" s="1193" t="s">
        <v>18</v>
      </c>
      <c r="F51" s="1193"/>
      <c r="G51" s="1193"/>
      <c r="H51" s="1193"/>
      <c r="I51" s="1193"/>
      <c r="J51" s="1194"/>
      <c r="K51" s="63" t="s">
        <v>516</v>
      </c>
      <c r="L51" s="64">
        <v>0</v>
      </c>
      <c r="M51" s="64">
        <v>1</v>
      </c>
      <c r="N51" s="64">
        <v>0</v>
      </c>
      <c r="O51" s="65">
        <v>0</v>
      </c>
      <c r="P51" s="48"/>
      <c r="Q51" s="48"/>
      <c r="R51" s="48"/>
      <c r="S51" s="48"/>
      <c r="T51" s="48"/>
      <c r="U51" s="48"/>
    </row>
    <row r="52" spans="1:21" ht="30.75" customHeight="1" x14ac:dyDescent="0.15">
      <c r="A52" s="48"/>
      <c r="B52" s="1195" t="s">
        <v>19</v>
      </c>
      <c r="C52" s="1196"/>
      <c r="D52" s="66"/>
      <c r="E52" s="1193" t="s">
        <v>20</v>
      </c>
      <c r="F52" s="1193"/>
      <c r="G52" s="1193"/>
      <c r="H52" s="1193"/>
      <c r="I52" s="1193"/>
      <c r="J52" s="1194"/>
      <c r="K52" s="63">
        <v>6013</v>
      </c>
      <c r="L52" s="64">
        <v>6103</v>
      </c>
      <c r="M52" s="64">
        <v>5936</v>
      </c>
      <c r="N52" s="64">
        <v>5707</v>
      </c>
      <c r="O52" s="65">
        <v>5657</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1845</v>
      </c>
      <c r="L53" s="69">
        <v>1866</v>
      </c>
      <c r="M53" s="69">
        <v>1757</v>
      </c>
      <c r="N53" s="69">
        <v>1662</v>
      </c>
      <c r="O53" s="70">
        <v>1663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01" t="s">
        <v>25</v>
      </c>
      <c r="C57" s="1202"/>
      <c r="D57" s="1205" t="s">
        <v>26</v>
      </c>
      <c r="E57" s="1206"/>
      <c r="F57" s="1206"/>
      <c r="G57" s="1206"/>
      <c r="H57" s="1206"/>
      <c r="I57" s="1206"/>
      <c r="J57" s="1207"/>
      <c r="K57" s="83"/>
      <c r="L57" s="84"/>
      <c r="M57" s="84"/>
      <c r="N57" s="84"/>
      <c r="O57" s="85"/>
    </row>
    <row r="58" spans="1:21" ht="31.5" customHeight="1" thickBot="1" x14ac:dyDescent="0.2">
      <c r="B58" s="1203"/>
      <c r="C58" s="1204"/>
      <c r="D58" s="1208" t="s">
        <v>27</v>
      </c>
      <c r="E58" s="1209"/>
      <c r="F58" s="1209"/>
      <c r="G58" s="1209"/>
      <c r="H58" s="1209"/>
      <c r="I58" s="1209"/>
      <c r="J58" s="121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0bPfocd2DNsQgiYcWkVJI1SyezTyZP17zh+mOYxOwq1X0iRPNbdnOOxwVXMkM01FX3HG66J1fXbxAG4vhhM3g==" saltValue="NSaOdRChduBIBmPhnd7z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3" zoomScale="70" zoomScaleNormal="70" zoomScaleSheetLayoutView="100" workbookViewId="0">
      <selection activeCell="P39" sqref="P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11" t="s">
        <v>30</v>
      </c>
      <c r="C41" s="1212"/>
      <c r="D41" s="102"/>
      <c r="E41" s="1217" t="s">
        <v>31</v>
      </c>
      <c r="F41" s="1217"/>
      <c r="G41" s="1217"/>
      <c r="H41" s="1218"/>
      <c r="I41" s="346">
        <v>42169</v>
      </c>
      <c r="J41" s="347">
        <v>42342</v>
      </c>
      <c r="K41" s="347">
        <v>42041</v>
      </c>
      <c r="L41" s="347">
        <v>41224</v>
      </c>
      <c r="M41" s="348">
        <v>40288</v>
      </c>
    </row>
    <row r="42" spans="2:13" ht="27.75" customHeight="1" x14ac:dyDescent="0.15">
      <c r="B42" s="1213"/>
      <c r="C42" s="1214"/>
      <c r="D42" s="103"/>
      <c r="E42" s="1219" t="s">
        <v>32</v>
      </c>
      <c r="F42" s="1219"/>
      <c r="G42" s="1219"/>
      <c r="H42" s="1220"/>
      <c r="I42" s="349">
        <v>1200</v>
      </c>
      <c r="J42" s="350">
        <v>1010</v>
      </c>
      <c r="K42" s="350">
        <v>849</v>
      </c>
      <c r="L42" s="350">
        <v>3941</v>
      </c>
      <c r="M42" s="351">
        <v>4878</v>
      </c>
    </row>
    <row r="43" spans="2:13" ht="27.75" customHeight="1" x14ac:dyDescent="0.15">
      <c r="B43" s="1213"/>
      <c r="C43" s="1214"/>
      <c r="D43" s="103"/>
      <c r="E43" s="1219" t="s">
        <v>33</v>
      </c>
      <c r="F43" s="1219"/>
      <c r="G43" s="1219"/>
      <c r="H43" s="1220"/>
      <c r="I43" s="349">
        <v>22376</v>
      </c>
      <c r="J43" s="350">
        <v>20590</v>
      </c>
      <c r="K43" s="350">
        <v>19265</v>
      </c>
      <c r="L43" s="350">
        <v>17185</v>
      </c>
      <c r="M43" s="351">
        <v>14989</v>
      </c>
    </row>
    <row r="44" spans="2:13" ht="27.75" customHeight="1" x14ac:dyDescent="0.15">
      <c r="B44" s="1213"/>
      <c r="C44" s="1214"/>
      <c r="D44" s="103"/>
      <c r="E44" s="1219" t="s">
        <v>34</v>
      </c>
      <c r="F44" s="1219"/>
      <c r="G44" s="1219"/>
      <c r="H44" s="1220"/>
      <c r="I44" s="349">
        <v>2479</v>
      </c>
      <c r="J44" s="350">
        <v>2107</v>
      </c>
      <c r="K44" s="350">
        <v>2142</v>
      </c>
      <c r="L44" s="350">
        <v>2017</v>
      </c>
      <c r="M44" s="351">
        <v>1810</v>
      </c>
    </row>
    <row r="45" spans="2:13" ht="27.75" customHeight="1" x14ac:dyDescent="0.15">
      <c r="B45" s="1213"/>
      <c r="C45" s="1214"/>
      <c r="D45" s="103"/>
      <c r="E45" s="1219" t="s">
        <v>35</v>
      </c>
      <c r="F45" s="1219"/>
      <c r="G45" s="1219"/>
      <c r="H45" s="1220"/>
      <c r="I45" s="349">
        <v>7164</v>
      </c>
      <c r="J45" s="350">
        <v>7054</v>
      </c>
      <c r="K45" s="350">
        <v>7038</v>
      </c>
      <c r="L45" s="350">
        <v>6934</v>
      </c>
      <c r="M45" s="351">
        <v>6866</v>
      </c>
    </row>
    <row r="46" spans="2:13" ht="27.75" customHeight="1" x14ac:dyDescent="0.15">
      <c r="B46" s="1213"/>
      <c r="C46" s="1214"/>
      <c r="D46" s="104"/>
      <c r="E46" s="1219" t="s">
        <v>36</v>
      </c>
      <c r="F46" s="1219"/>
      <c r="G46" s="1219"/>
      <c r="H46" s="1220"/>
      <c r="I46" s="349" t="s">
        <v>516</v>
      </c>
      <c r="J46" s="350" t="s">
        <v>516</v>
      </c>
      <c r="K46" s="350" t="s">
        <v>516</v>
      </c>
      <c r="L46" s="350" t="s">
        <v>516</v>
      </c>
      <c r="M46" s="351" t="s">
        <v>516</v>
      </c>
    </row>
    <row r="47" spans="2:13" ht="27.75" customHeight="1" x14ac:dyDescent="0.15">
      <c r="B47" s="1213"/>
      <c r="C47" s="1214"/>
      <c r="D47" s="105"/>
      <c r="E47" s="1221" t="s">
        <v>37</v>
      </c>
      <c r="F47" s="1222"/>
      <c r="G47" s="1222"/>
      <c r="H47" s="1223"/>
      <c r="I47" s="349" t="s">
        <v>516</v>
      </c>
      <c r="J47" s="350" t="s">
        <v>516</v>
      </c>
      <c r="K47" s="350" t="s">
        <v>516</v>
      </c>
      <c r="L47" s="350" t="s">
        <v>516</v>
      </c>
      <c r="M47" s="351" t="s">
        <v>516</v>
      </c>
    </row>
    <row r="48" spans="2:13" ht="27.75" customHeight="1" x14ac:dyDescent="0.15">
      <c r="B48" s="1213"/>
      <c r="C48" s="1214"/>
      <c r="D48" s="103"/>
      <c r="E48" s="1219" t="s">
        <v>38</v>
      </c>
      <c r="F48" s="1219"/>
      <c r="G48" s="1219"/>
      <c r="H48" s="1220"/>
      <c r="I48" s="349" t="s">
        <v>516</v>
      </c>
      <c r="J48" s="350" t="s">
        <v>516</v>
      </c>
      <c r="K48" s="350" t="s">
        <v>516</v>
      </c>
      <c r="L48" s="350" t="s">
        <v>516</v>
      </c>
      <c r="M48" s="351" t="s">
        <v>516</v>
      </c>
    </row>
    <row r="49" spans="2:13" ht="27.75" customHeight="1" x14ac:dyDescent="0.15">
      <c r="B49" s="1215"/>
      <c r="C49" s="1216"/>
      <c r="D49" s="103"/>
      <c r="E49" s="1219" t="s">
        <v>39</v>
      </c>
      <c r="F49" s="1219"/>
      <c r="G49" s="1219"/>
      <c r="H49" s="1220"/>
      <c r="I49" s="349" t="s">
        <v>516</v>
      </c>
      <c r="J49" s="350" t="s">
        <v>516</v>
      </c>
      <c r="K49" s="350" t="s">
        <v>516</v>
      </c>
      <c r="L49" s="350" t="s">
        <v>516</v>
      </c>
      <c r="M49" s="351" t="s">
        <v>516</v>
      </c>
    </row>
    <row r="50" spans="2:13" ht="27.75" customHeight="1" x14ac:dyDescent="0.15">
      <c r="B50" s="1224" t="s">
        <v>40</v>
      </c>
      <c r="C50" s="1225"/>
      <c r="D50" s="106"/>
      <c r="E50" s="1219" t="s">
        <v>41</v>
      </c>
      <c r="F50" s="1219"/>
      <c r="G50" s="1219"/>
      <c r="H50" s="1220"/>
      <c r="I50" s="349">
        <v>11679</v>
      </c>
      <c r="J50" s="350">
        <v>11363</v>
      </c>
      <c r="K50" s="350">
        <v>11151</v>
      </c>
      <c r="L50" s="350">
        <v>11169</v>
      </c>
      <c r="M50" s="351">
        <v>12293</v>
      </c>
    </row>
    <row r="51" spans="2:13" ht="27.75" customHeight="1" x14ac:dyDescent="0.15">
      <c r="B51" s="1213"/>
      <c r="C51" s="1214"/>
      <c r="D51" s="103"/>
      <c r="E51" s="1219" t="s">
        <v>42</v>
      </c>
      <c r="F51" s="1219"/>
      <c r="G51" s="1219"/>
      <c r="H51" s="1220"/>
      <c r="I51" s="349">
        <v>9239</v>
      </c>
      <c r="J51" s="350">
        <v>8835</v>
      </c>
      <c r="K51" s="350">
        <v>8872</v>
      </c>
      <c r="L51" s="350">
        <v>9079</v>
      </c>
      <c r="M51" s="351">
        <v>9142</v>
      </c>
    </row>
    <row r="52" spans="2:13" ht="27.75" customHeight="1" x14ac:dyDescent="0.15">
      <c r="B52" s="1215"/>
      <c r="C52" s="1216"/>
      <c r="D52" s="103"/>
      <c r="E52" s="1219" t="s">
        <v>43</v>
      </c>
      <c r="F52" s="1219"/>
      <c r="G52" s="1219"/>
      <c r="H52" s="1220"/>
      <c r="I52" s="349">
        <v>49266</v>
      </c>
      <c r="J52" s="350">
        <v>47906</v>
      </c>
      <c r="K52" s="350">
        <v>45570</v>
      </c>
      <c r="L52" s="350">
        <v>43812</v>
      </c>
      <c r="M52" s="351">
        <v>42049</v>
      </c>
    </row>
    <row r="53" spans="2:13" ht="27.75" customHeight="1" thickBot="1" x14ac:dyDescent="0.2">
      <c r="B53" s="1226" t="s">
        <v>44</v>
      </c>
      <c r="C53" s="1227"/>
      <c r="D53" s="107"/>
      <c r="E53" s="1228" t="s">
        <v>45</v>
      </c>
      <c r="F53" s="1228"/>
      <c r="G53" s="1228"/>
      <c r="H53" s="1229"/>
      <c r="I53" s="352">
        <v>5204</v>
      </c>
      <c r="J53" s="353">
        <v>4999</v>
      </c>
      <c r="K53" s="353">
        <v>5742</v>
      </c>
      <c r="L53" s="353">
        <v>7241</v>
      </c>
      <c r="M53" s="354">
        <v>5346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DIZ5EnF6CZlpx/ohlcIGY4fszedZJJ/o3gv+bOTj5IOnsPTpREiQXatOnQUHwBsMYb5GBeTcB7J6uoc1VwfKcA==" saltValue="cQzEAdBUA41l+/vrEM7E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34" zoomScale="70" zoomScaleNormal="70" zoomScaleSheetLayoutView="100" workbookViewId="0">
      <selection activeCell="H60" sqref="H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560</v>
      </c>
      <c r="G54" s="116" t="s">
        <v>561</v>
      </c>
      <c r="H54" s="117" t="s">
        <v>562</v>
      </c>
    </row>
    <row r="55" spans="2:8" ht="52.5" customHeight="1" x14ac:dyDescent="0.15">
      <c r="B55" s="118"/>
      <c r="C55" s="1238" t="s">
        <v>48</v>
      </c>
      <c r="D55" s="1238"/>
      <c r="E55" s="1239"/>
      <c r="F55" s="119">
        <v>1479</v>
      </c>
      <c r="G55" s="119">
        <v>1287</v>
      </c>
      <c r="H55" s="120">
        <v>2072</v>
      </c>
    </row>
    <row r="56" spans="2:8" ht="52.5" customHeight="1" x14ac:dyDescent="0.15">
      <c r="B56" s="121"/>
      <c r="C56" s="1240" t="s">
        <v>49</v>
      </c>
      <c r="D56" s="1240"/>
      <c r="E56" s="1241"/>
      <c r="F56" s="122">
        <v>1476</v>
      </c>
      <c r="G56" s="122">
        <v>1484</v>
      </c>
      <c r="H56" s="123">
        <v>1490</v>
      </c>
    </row>
    <row r="57" spans="2:8" ht="53.25" customHeight="1" x14ac:dyDescent="0.15">
      <c r="B57" s="121"/>
      <c r="C57" s="1242" t="s">
        <v>50</v>
      </c>
      <c r="D57" s="1242"/>
      <c r="E57" s="1243"/>
      <c r="F57" s="124">
        <v>8890</v>
      </c>
      <c r="G57" s="124">
        <v>8871</v>
      </c>
      <c r="H57" s="125">
        <v>8896</v>
      </c>
    </row>
    <row r="58" spans="2:8" ht="45.75" customHeight="1" x14ac:dyDescent="0.15">
      <c r="B58" s="126"/>
      <c r="C58" s="1230" t="s">
        <v>603</v>
      </c>
      <c r="D58" s="1231"/>
      <c r="E58" s="1232"/>
      <c r="F58" s="127">
        <v>1190</v>
      </c>
      <c r="G58" s="127">
        <v>1197</v>
      </c>
      <c r="H58" s="128">
        <v>3050</v>
      </c>
    </row>
    <row r="59" spans="2:8" ht="45.75" customHeight="1" x14ac:dyDescent="0.15">
      <c r="B59" s="126"/>
      <c r="C59" s="1230" t="s">
        <v>601</v>
      </c>
      <c r="D59" s="1231"/>
      <c r="E59" s="1232"/>
      <c r="F59" s="127">
        <v>2228</v>
      </c>
      <c r="G59" s="127">
        <v>2228</v>
      </c>
      <c r="H59" s="128">
        <v>2228</v>
      </c>
    </row>
    <row r="60" spans="2:8" ht="45.75" customHeight="1" x14ac:dyDescent="0.15">
      <c r="B60" s="126"/>
      <c r="C60" s="1230" t="s">
        <v>602</v>
      </c>
      <c r="D60" s="1231"/>
      <c r="E60" s="1232"/>
      <c r="F60" s="127">
        <v>1694</v>
      </c>
      <c r="G60" s="127">
        <v>1618</v>
      </c>
      <c r="H60" s="128">
        <v>1520</v>
      </c>
    </row>
    <row r="61" spans="2:8" ht="45.75" customHeight="1" x14ac:dyDescent="0.15">
      <c r="B61" s="126"/>
      <c r="C61" s="1230" t="s">
        <v>604</v>
      </c>
      <c r="D61" s="1231"/>
      <c r="E61" s="1232"/>
      <c r="F61" s="127">
        <v>1125</v>
      </c>
      <c r="G61" s="127">
        <v>1169</v>
      </c>
      <c r="H61" s="128">
        <v>1164</v>
      </c>
    </row>
    <row r="62" spans="2:8" ht="45.75" customHeight="1" thickBot="1" x14ac:dyDescent="0.2">
      <c r="B62" s="129"/>
      <c r="C62" s="1233" t="s">
        <v>605</v>
      </c>
      <c r="D62" s="1234"/>
      <c r="E62" s="1235"/>
      <c r="F62" s="130">
        <v>300</v>
      </c>
      <c r="G62" s="130">
        <v>300</v>
      </c>
      <c r="H62" s="131">
        <v>300</v>
      </c>
    </row>
    <row r="63" spans="2:8" ht="52.5" customHeight="1" thickBot="1" x14ac:dyDescent="0.2">
      <c r="B63" s="132"/>
      <c r="C63" s="1236" t="s">
        <v>51</v>
      </c>
      <c r="D63" s="1236"/>
      <c r="E63" s="1237"/>
      <c r="F63" s="133">
        <v>11846</v>
      </c>
      <c r="G63" s="133">
        <v>11643</v>
      </c>
      <c r="H63" s="134">
        <v>12458</v>
      </c>
    </row>
    <row r="64" spans="2:8" x14ac:dyDescent="0.15"/>
  </sheetData>
  <sheetProtection algorithmName="SHA-512" hashValue="xhA0zc9ejy7qaOYTWacXpyt5O5pQXdY15s4r9hKOmQtc8lbP3C44vT+MuFP5jW7jTEmXal2dzQbENzFr3BOpQQ==" saltValue="CRQSeCamZyvLOE5u+xnY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40" zoomScale="85" zoomScaleNormal="85" zoomScaleSheetLayoutView="55" workbookViewId="0">
      <selection activeCell="AN43" sqref="AN43:DC47"/>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607</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608</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66" t="s">
        <v>617</v>
      </c>
      <c r="AO43" s="1267"/>
      <c r="AP43" s="1267"/>
      <c r="AQ43" s="1267"/>
      <c r="AR43" s="1267"/>
      <c r="AS43" s="1267"/>
      <c r="AT43" s="1267"/>
      <c r="AU43" s="1267"/>
      <c r="AV43" s="1267"/>
      <c r="AW43" s="1267"/>
      <c r="AX43" s="1267"/>
      <c r="AY43" s="1267"/>
      <c r="AZ43" s="1267"/>
      <c r="BA43" s="1267"/>
      <c r="BB43" s="1267"/>
      <c r="BC43" s="1267"/>
      <c r="BD43" s="1267"/>
      <c r="BE43" s="1267"/>
      <c r="BF43" s="1267"/>
      <c r="BG43" s="1267"/>
      <c r="BH43" s="1267"/>
      <c r="BI43" s="1267"/>
      <c r="BJ43" s="1267"/>
      <c r="BK43" s="1267"/>
      <c r="BL43" s="1267"/>
      <c r="BM43" s="1267"/>
      <c r="BN43" s="1267"/>
      <c r="BO43" s="1267"/>
      <c r="BP43" s="1267"/>
      <c r="BQ43" s="1267"/>
      <c r="BR43" s="1267"/>
      <c r="BS43" s="1267"/>
      <c r="BT43" s="1267"/>
      <c r="BU43" s="1267"/>
      <c r="BV43" s="1267"/>
      <c r="BW43" s="1267"/>
      <c r="BX43" s="1267"/>
      <c r="BY43" s="1267"/>
      <c r="BZ43" s="1267"/>
      <c r="CA43" s="1267"/>
      <c r="CB43" s="1267"/>
      <c r="CC43" s="1267"/>
      <c r="CD43" s="1267"/>
      <c r="CE43" s="1267"/>
      <c r="CF43" s="1267"/>
      <c r="CG43" s="1267"/>
      <c r="CH43" s="1267"/>
      <c r="CI43" s="1267"/>
      <c r="CJ43" s="1267"/>
      <c r="CK43" s="1267"/>
      <c r="CL43" s="1267"/>
      <c r="CM43" s="1267"/>
      <c r="CN43" s="1267"/>
      <c r="CO43" s="1267"/>
      <c r="CP43" s="1267"/>
      <c r="CQ43" s="1267"/>
      <c r="CR43" s="1267"/>
      <c r="CS43" s="1267"/>
      <c r="CT43" s="1267"/>
      <c r="CU43" s="1267"/>
      <c r="CV43" s="1267"/>
      <c r="CW43" s="1267"/>
      <c r="CX43" s="1267"/>
      <c r="CY43" s="1267"/>
      <c r="CZ43" s="1267"/>
      <c r="DA43" s="1267"/>
      <c r="DB43" s="1267"/>
      <c r="DC43" s="1268"/>
    </row>
    <row r="44" spans="2:109" x14ac:dyDescent="0.15">
      <c r="B44" s="369"/>
      <c r="AN44" s="1269"/>
      <c r="AO44" s="1270"/>
      <c r="AP44" s="1270"/>
      <c r="AQ44" s="1270"/>
      <c r="AR44" s="1270"/>
      <c r="AS44" s="1270"/>
      <c r="AT44" s="1270"/>
      <c r="AU44" s="1270"/>
      <c r="AV44" s="1270"/>
      <c r="AW44" s="1270"/>
      <c r="AX44" s="1270"/>
      <c r="AY44" s="1270"/>
      <c r="AZ44" s="1270"/>
      <c r="BA44" s="1270"/>
      <c r="BB44" s="1270"/>
      <c r="BC44" s="1270"/>
      <c r="BD44" s="1270"/>
      <c r="BE44" s="1270"/>
      <c r="BF44" s="1270"/>
      <c r="BG44" s="1270"/>
      <c r="BH44" s="1270"/>
      <c r="BI44" s="1270"/>
      <c r="BJ44" s="1270"/>
      <c r="BK44" s="1270"/>
      <c r="BL44" s="1270"/>
      <c r="BM44" s="1270"/>
      <c r="BN44" s="1270"/>
      <c r="BO44" s="1270"/>
      <c r="BP44" s="1270"/>
      <c r="BQ44" s="1270"/>
      <c r="BR44" s="1270"/>
      <c r="BS44" s="1270"/>
      <c r="BT44" s="1270"/>
      <c r="BU44" s="1270"/>
      <c r="BV44" s="1270"/>
      <c r="BW44" s="1270"/>
      <c r="BX44" s="1270"/>
      <c r="BY44" s="1270"/>
      <c r="BZ44" s="1270"/>
      <c r="CA44" s="1270"/>
      <c r="CB44" s="1270"/>
      <c r="CC44" s="1270"/>
      <c r="CD44" s="1270"/>
      <c r="CE44" s="1270"/>
      <c r="CF44" s="1270"/>
      <c r="CG44" s="1270"/>
      <c r="CH44" s="1270"/>
      <c r="CI44" s="1270"/>
      <c r="CJ44" s="1270"/>
      <c r="CK44" s="1270"/>
      <c r="CL44" s="1270"/>
      <c r="CM44" s="1270"/>
      <c r="CN44" s="1270"/>
      <c r="CO44" s="1270"/>
      <c r="CP44" s="1270"/>
      <c r="CQ44" s="1270"/>
      <c r="CR44" s="1270"/>
      <c r="CS44" s="1270"/>
      <c r="CT44" s="1270"/>
      <c r="CU44" s="1270"/>
      <c r="CV44" s="1270"/>
      <c r="CW44" s="1270"/>
      <c r="CX44" s="1270"/>
      <c r="CY44" s="1270"/>
      <c r="CZ44" s="1270"/>
      <c r="DA44" s="1270"/>
      <c r="DB44" s="1270"/>
      <c r="DC44" s="1271"/>
    </row>
    <row r="45" spans="2:109" x14ac:dyDescent="0.15">
      <c r="B45" s="369"/>
      <c r="AN45" s="1269"/>
      <c r="AO45" s="1270"/>
      <c r="AP45" s="1270"/>
      <c r="AQ45" s="1270"/>
      <c r="AR45" s="1270"/>
      <c r="AS45" s="1270"/>
      <c r="AT45" s="1270"/>
      <c r="AU45" s="1270"/>
      <c r="AV45" s="1270"/>
      <c r="AW45" s="1270"/>
      <c r="AX45" s="1270"/>
      <c r="AY45" s="1270"/>
      <c r="AZ45" s="1270"/>
      <c r="BA45" s="1270"/>
      <c r="BB45" s="1270"/>
      <c r="BC45" s="1270"/>
      <c r="BD45" s="1270"/>
      <c r="BE45" s="1270"/>
      <c r="BF45" s="1270"/>
      <c r="BG45" s="1270"/>
      <c r="BH45" s="1270"/>
      <c r="BI45" s="1270"/>
      <c r="BJ45" s="1270"/>
      <c r="BK45" s="1270"/>
      <c r="BL45" s="1270"/>
      <c r="BM45" s="1270"/>
      <c r="BN45" s="1270"/>
      <c r="BO45" s="1270"/>
      <c r="BP45" s="1270"/>
      <c r="BQ45" s="1270"/>
      <c r="BR45" s="1270"/>
      <c r="BS45" s="1270"/>
      <c r="BT45" s="1270"/>
      <c r="BU45" s="1270"/>
      <c r="BV45" s="1270"/>
      <c r="BW45" s="1270"/>
      <c r="BX45" s="1270"/>
      <c r="BY45" s="1270"/>
      <c r="BZ45" s="1270"/>
      <c r="CA45" s="1270"/>
      <c r="CB45" s="1270"/>
      <c r="CC45" s="1270"/>
      <c r="CD45" s="1270"/>
      <c r="CE45" s="1270"/>
      <c r="CF45" s="1270"/>
      <c r="CG45" s="1270"/>
      <c r="CH45" s="1270"/>
      <c r="CI45" s="1270"/>
      <c r="CJ45" s="1270"/>
      <c r="CK45" s="1270"/>
      <c r="CL45" s="1270"/>
      <c r="CM45" s="1270"/>
      <c r="CN45" s="1270"/>
      <c r="CO45" s="1270"/>
      <c r="CP45" s="1270"/>
      <c r="CQ45" s="1270"/>
      <c r="CR45" s="1270"/>
      <c r="CS45" s="1270"/>
      <c r="CT45" s="1270"/>
      <c r="CU45" s="1270"/>
      <c r="CV45" s="1270"/>
      <c r="CW45" s="1270"/>
      <c r="CX45" s="1270"/>
      <c r="CY45" s="1270"/>
      <c r="CZ45" s="1270"/>
      <c r="DA45" s="1270"/>
      <c r="DB45" s="1270"/>
      <c r="DC45" s="1271"/>
    </row>
    <row r="46" spans="2:109" x14ac:dyDescent="0.15">
      <c r="B46" s="369"/>
      <c r="AN46" s="1269"/>
      <c r="AO46" s="1270"/>
      <c r="AP46" s="1270"/>
      <c r="AQ46" s="1270"/>
      <c r="AR46" s="1270"/>
      <c r="AS46" s="1270"/>
      <c r="AT46" s="1270"/>
      <c r="AU46" s="1270"/>
      <c r="AV46" s="1270"/>
      <c r="AW46" s="1270"/>
      <c r="AX46" s="1270"/>
      <c r="AY46" s="1270"/>
      <c r="AZ46" s="1270"/>
      <c r="BA46" s="1270"/>
      <c r="BB46" s="1270"/>
      <c r="BC46" s="1270"/>
      <c r="BD46" s="1270"/>
      <c r="BE46" s="1270"/>
      <c r="BF46" s="1270"/>
      <c r="BG46" s="1270"/>
      <c r="BH46" s="1270"/>
      <c r="BI46" s="1270"/>
      <c r="BJ46" s="1270"/>
      <c r="BK46" s="1270"/>
      <c r="BL46" s="1270"/>
      <c r="BM46" s="1270"/>
      <c r="BN46" s="1270"/>
      <c r="BO46" s="1270"/>
      <c r="BP46" s="1270"/>
      <c r="BQ46" s="1270"/>
      <c r="BR46" s="1270"/>
      <c r="BS46" s="1270"/>
      <c r="BT46" s="1270"/>
      <c r="BU46" s="1270"/>
      <c r="BV46" s="1270"/>
      <c r="BW46" s="1270"/>
      <c r="BX46" s="1270"/>
      <c r="BY46" s="1270"/>
      <c r="BZ46" s="1270"/>
      <c r="CA46" s="1270"/>
      <c r="CB46" s="1270"/>
      <c r="CC46" s="1270"/>
      <c r="CD46" s="1270"/>
      <c r="CE46" s="1270"/>
      <c r="CF46" s="1270"/>
      <c r="CG46" s="1270"/>
      <c r="CH46" s="1270"/>
      <c r="CI46" s="1270"/>
      <c r="CJ46" s="1270"/>
      <c r="CK46" s="1270"/>
      <c r="CL46" s="1270"/>
      <c r="CM46" s="1270"/>
      <c r="CN46" s="1270"/>
      <c r="CO46" s="1270"/>
      <c r="CP46" s="1270"/>
      <c r="CQ46" s="1270"/>
      <c r="CR46" s="1270"/>
      <c r="CS46" s="1270"/>
      <c r="CT46" s="1270"/>
      <c r="CU46" s="1270"/>
      <c r="CV46" s="1270"/>
      <c r="CW46" s="1270"/>
      <c r="CX46" s="1270"/>
      <c r="CY46" s="1270"/>
      <c r="CZ46" s="1270"/>
      <c r="DA46" s="1270"/>
      <c r="DB46" s="1270"/>
      <c r="DC46" s="1271"/>
    </row>
    <row r="47" spans="2:109" x14ac:dyDescent="0.15">
      <c r="B47" s="369"/>
      <c r="AN47" s="1272"/>
      <c r="AO47" s="1273"/>
      <c r="AP47" s="1273"/>
      <c r="AQ47" s="1273"/>
      <c r="AR47" s="1273"/>
      <c r="AS47" s="1273"/>
      <c r="AT47" s="1273"/>
      <c r="AU47" s="1273"/>
      <c r="AV47" s="1273"/>
      <c r="AW47" s="1273"/>
      <c r="AX47" s="1273"/>
      <c r="AY47" s="1273"/>
      <c r="AZ47" s="1273"/>
      <c r="BA47" s="1273"/>
      <c r="BB47" s="1273"/>
      <c r="BC47" s="1273"/>
      <c r="BD47" s="1273"/>
      <c r="BE47" s="1273"/>
      <c r="BF47" s="1273"/>
      <c r="BG47" s="1273"/>
      <c r="BH47" s="1273"/>
      <c r="BI47" s="1273"/>
      <c r="BJ47" s="1273"/>
      <c r="BK47" s="1273"/>
      <c r="BL47" s="1273"/>
      <c r="BM47" s="1273"/>
      <c r="BN47" s="1273"/>
      <c r="BO47" s="1273"/>
      <c r="BP47" s="1273"/>
      <c r="BQ47" s="1273"/>
      <c r="BR47" s="1273"/>
      <c r="BS47" s="1273"/>
      <c r="BT47" s="1273"/>
      <c r="BU47" s="1273"/>
      <c r="BV47" s="1273"/>
      <c r="BW47" s="1273"/>
      <c r="BX47" s="1273"/>
      <c r="BY47" s="1273"/>
      <c r="BZ47" s="1273"/>
      <c r="CA47" s="1273"/>
      <c r="CB47" s="1273"/>
      <c r="CC47" s="1273"/>
      <c r="CD47" s="1273"/>
      <c r="CE47" s="1273"/>
      <c r="CF47" s="1273"/>
      <c r="CG47" s="1273"/>
      <c r="CH47" s="1273"/>
      <c r="CI47" s="1273"/>
      <c r="CJ47" s="1273"/>
      <c r="CK47" s="1273"/>
      <c r="CL47" s="1273"/>
      <c r="CM47" s="1273"/>
      <c r="CN47" s="1273"/>
      <c r="CO47" s="1273"/>
      <c r="CP47" s="1273"/>
      <c r="CQ47" s="1273"/>
      <c r="CR47" s="1273"/>
      <c r="CS47" s="1273"/>
      <c r="CT47" s="1273"/>
      <c r="CU47" s="1273"/>
      <c r="CV47" s="1273"/>
      <c r="CW47" s="1273"/>
      <c r="CX47" s="1273"/>
      <c r="CY47" s="1273"/>
      <c r="CZ47" s="1273"/>
      <c r="DA47" s="1273"/>
      <c r="DB47" s="1273"/>
      <c r="DC47" s="1274"/>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609</v>
      </c>
    </row>
    <row r="50" spans="1:109" x14ac:dyDescent="0.15">
      <c r="B50" s="369"/>
      <c r="G50" s="1244"/>
      <c r="H50" s="1244"/>
      <c r="I50" s="1244"/>
      <c r="J50" s="1244"/>
      <c r="K50" s="379"/>
      <c r="L50" s="379"/>
      <c r="M50" s="380"/>
      <c r="N50" s="380"/>
      <c r="AN50" s="1262"/>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4"/>
      <c r="BP50" s="1250" t="s">
        <v>558</v>
      </c>
      <c r="BQ50" s="1250"/>
      <c r="BR50" s="1250"/>
      <c r="BS50" s="1250"/>
      <c r="BT50" s="1250"/>
      <c r="BU50" s="1250"/>
      <c r="BV50" s="1250"/>
      <c r="BW50" s="1250"/>
      <c r="BX50" s="1250" t="s">
        <v>559</v>
      </c>
      <c r="BY50" s="1250"/>
      <c r="BZ50" s="1250"/>
      <c r="CA50" s="1250"/>
      <c r="CB50" s="1250"/>
      <c r="CC50" s="1250"/>
      <c r="CD50" s="1250"/>
      <c r="CE50" s="1250"/>
      <c r="CF50" s="1250" t="s">
        <v>560</v>
      </c>
      <c r="CG50" s="1250"/>
      <c r="CH50" s="1250"/>
      <c r="CI50" s="1250"/>
      <c r="CJ50" s="1250"/>
      <c r="CK50" s="1250"/>
      <c r="CL50" s="1250"/>
      <c r="CM50" s="1250"/>
      <c r="CN50" s="1250" t="s">
        <v>561</v>
      </c>
      <c r="CO50" s="1250"/>
      <c r="CP50" s="1250"/>
      <c r="CQ50" s="1250"/>
      <c r="CR50" s="1250"/>
      <c r="CS50" s="1250"/>
      <c r="CT50" s="1250"/>
      <c r="CU50" s="1250"/>
      <c r="CV50" s="1250" t="s">
        <v>562</v>
      </c>
      <c r="CW50" s="1250"/>
      <c r="CX50" s="1250"/>
      <c r="CY50" s="1250"/>
      <c r="CZ50" s="1250"/>
      <c r="DA50" s="1250"/>
      <c r="DB50" s="1250"/>
      <c r="DC50" s="1250"/>
    </row>
    <row r="51" spans="1:109" ht="13.5" customHeight="1" x14ac:dyDescent="0.15">
      <c r="B51" s="369"/>
      <c r="G51" s="1261"/>
      <c r="H51" s="1261"/>
      <c r="I51" s="1265"/>
      <c r="J51" s="1265"/>
      <c r="K51" s="1251"/>
      <c r="L51" s="1251"/>
      <c r="M51" s="1251"/>
      <c r="N51" s="1251"/>
      <c r="AM51" s="378"/>
      <c r="AN51" s="1249" t="s">
        <v>610</v>
      </c>
      <c r="AO51" s="1249"/>
      <c r="AP51" s="1249"/>
      <c r="AQ51" s="1249"/>
      <c r="AR51" s="1249"/>
      <c r="AS51" s="1249"/>
      <c r="AT51" s="1249"/>
      <c r="AU51" s="1249"/>
      <c r="AV51" s="1249"/>
      <c r="AW51" s="1249"/>
      <c r="AX51" s="1249"/>
      <c r="AY51" s="1249"/>
      <c r="AZ51" s="1249"/>
      <c r="BA51" s="1249"/>
      <c r="BB51" s="1249" t="s">
        <v>611</v>
      </c>
      <c r="BC51" s="1249"/>
      <c r="BD51" s="1249"/>
      <c r="BE51" s="1249"/>
      <c r="BF51" s="1249"/>
      <c r="BG51" s="1249"/>
      <c r="BH51" s="1249"/>
      <c r="BI51" s="1249"/>
      <c r="BJ51" s="1249"/>
      <c r="BK51" s="1249"/>
      <c r="BL51" s="1249"/>
      <c r="BM51" s="1249"/>
      <c r="BN51" s="1249"/>
      <c r="BO51" s="1249"/>
      <c r="BP51" s="1246">
        <v>24.1</v>
      </c>
      <c r="BQ51" s="1246"/>
      <c r="BR51" s="1246"/>
      <c r="BS51" s="1246"/>
      <c r="BT51" s="1246"/>
      <c r="BU51" s="1246"/>
      <c r="BV51" s="1246"/>
      <c r="BW51" s="1246"/>
      <c r="BX51" s="1246">
        <v>23.2</v>
      </c>
      <c r="BY51" s="1246"/>
      <c r="BZ51" s="1246"/>
      <c r="CA51" s="1246"/>
      <c r="CB51" s="1246"/>
      <c r="CC51" s="1246"/>
      <c r="CD51" s="1246"/>
      <c r="CE51" s="1246"/>
      <c r="CF51" s="1246">
        <v>26.6</v>
      </c>
      <c r="CG51" s="1246"/>
      <c r="CH51" s="1246"/>
      <c r="CI51" s="1246"/>
      <c r="CJ51" s="1246"/>
      <c r="CK51" s="1246"/>
      <c r="CL51" s="1246"/>
      <c r="CM51" s="1246"/>
      <c r="CN51" s="1246">
        <v>32.1</v>
      </c>
      <c r="CO51" s="1246"/>
      <c r="CP51" s="1246"/>
      <c r="CQ51" s="1246"/>
      <c r="CR51" s="1246"/>
      <c r="CS51" s="1246"/>
      <c r="CT51" s="1246"/>
      <c r="CU51" s="1246"/>
      <c r="CV51" s="1246">
        <v>22.8</v>
      </c>
      <c r="CW51" s="1246"/>
      <c r="CX51" s="1246"/>
      <c r="CY51" s="1246"/>
      <c r="CZ51" s="1246"/>
      <c r="DA51" s="1246"/>
      <c r="DB51" s="1246"/>
      <c r="DC51" s="1246"/>
    </row>
    <row r="52" spans="1:109" x14ac:dyDescent="0.15">
      <c r="B52" s="369"/>
      <c r="G52" s="1261"/>
      <c r="H52" s="1261"/>
      <c r="I52" s="1265"/>
      <c r="J52" s="1265"/>
      <c r="K52" s="1251"/>
      <c r="L52" s="1251"/>
      <c r="M52" s="1251"/>
      <c r="N52" s="1251"/>
      <c r="AM52" s="378"/>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377"/>
      <c r="B53" s="369"/>
      <c r="G53" s="1261"/>
      <c r="H53" s="1261"/>
      <c r="I53" s="1244"/>
      <c r="J53" s="1244"/>
      <c r="K53" s="1251"/>
      <c r="L53" s="1251"/>
      <c r="M53" s="1251"/>
      <c r="N53" s="1251"/>
      <c r="AM53" s="378"/>
      <c r="AN53" s="1249"/>
      <c r="AO53" s="1249"/>
      <c r="AP53" s="1249"/>
      <c r="AQ53" s="1249"/>
      <c r="AR53" s="1249"/>
      <c r="AS53" s="1249"/>
      <c r="AT53" s="1249"/>
      <c r="AU53" s="1249"/>
      <c r="AV53" s="1249"/>
      <c r="AW53" s="1249"/>
      <c r="AX53" s="1249"/>
      <c r="AY53" s="1249"/>
      <c r="AZ53" s="1249"/>
      <c r="BA53" s="1249"/>
      <c r="BB53" s="1249" t="s">
        <v>612</v>
      </c>
      <c r="BC53" s="1249"/>
      <c r="BD53" s="1249"/>
      <c r="BE53" s="1249"/>
      <c r="BF53" s="1249"/>
      <c r="BG53" s="1249"/>
      <c r="BH53" s="1249"/>
      <c r="BI53" s="1249"/>
      <c r="BJ53" s="1249"/>
      <c r="BK53" s="1249"/>
      <c r="BL53" s="1249"/>
      <c r="BM53" s="1249"/>
      <c r="BN53" s="1249"/>
      <c r="BO53" s="1249"/>
      <c r="BP53" s="1246">
        <v>52.9</v>
      </c>
      <c r="BQ53" s="1246"/>
      <c r="BR53" s="1246"/>
      <c r="BS53" s="1246"/>
      <c r="BT53" s="1246"/>
      <c r="BU53" s="1246"/>
      <c r="BV53" s="1246"/>
      <c r="BW53" s="1246"/>
      <c r="BX53" s="1246">
        <v>53.9</v>
      </c>
      <c r="BY53" s="1246"/>
      <c r="BZ53" s="1246"/>
      <c r="CA53" s="1246"/>
      <c r="CB53" s="1246"/>
      <c r="CC53" s="1246"/>
      <c r="CD53" s="1246"/>
      <c r="CE53" s="1246"/>
      <c r="CF53" s="1246">
        <v>55</v>
      </c>
      <c r="CG53" s="1246"/>
      <c r="CH53" s="1246"/>
      <c r="CI53" s="1246"/>
      <c r="CJ53" s="1246"/>
      <c r="CK53" s="1246"/>
      <c r="CL53" s="1246"/>
      <c r="CM53" s="1246"/>
      <c r="CN53" s="1246">
        <v>56.1</v>
      </c>
      <c r="CO53" s="1246"/>
      <c r="CP53" s="1246"/>
      <c r="CQ53" s="1246"/>
      <c r="CR53" s="1246"/>
      <c r="CS53" s="1246"/>
      <c r="CT53" s="1246"/>
      <c r="CU53" s="1246"/>
      <c r="CV53" s="1246">
        <v>57.3</v>
      </c>
      <c r="CW53" s="1246"/>
      <c r="CX53" s="1246"/>
      <c r="CY53" s="1246"/>
      <c r="CZ53" s="1246"/>
      <c r="DA53" s="1246"/>
      <c r="DB53" s="1246"/>
      <c r="DC53" s="1246"/>
    </row>
    <row r="54" spans="1:109" x14ac:dyDescent="0.15">
      <c r="A54" s="377"/>
      <c r="B54" s="369"/>
      <c r="G54" s="1261"/>
      <c r="H54" s="1261"/>
      <c r="I54" s="1244"/>
      <c r="J54" s="1244"/>
      <c r="K54" s="1251"/>
      <c r="L54" s="1251"/>
      <c r="M54" s="1251"/>
      <c r="N54" s="1251"/>
      <c r="AM54" s="378"/>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377"/>
      <c r="B55" s="369"/>
      <c r="G55" s="1244"/>
      <c r="H55" s="1244"/>
      <c r="I55" s="1244"/>
      <c r="J55" s="1244"/>
      <c r="K55" s="1251"/>
      <c r="L55" s="1251"/>
      <c r="M55" s="1251"/>
      <c r="N55" s="1251"/>
      <c r="AN55" s="1250" t="s">
        <v>613</v>
      </c>
      <c r="AO55" s="1250"/>
      <c r="AP55" s="1250"/>
      <c r="AQ55" s="1250"/>
      <c r="AR55" s="1250"/>
      <c r="AS55" s="1250"/>
      <c r="AT55" s="1250"/>
      <c r="AU55" s="1250"/>
      <c r="AV55" s="1250"/>
      <c r="AW55" s="1250"/>
      <c r="AX55" s="1250"/>
      <c r="AY55" s="1250"/>
      <c r="AZ55" s="1250"/>
      <c r="BA55" s="1250"/>
      <c r="BB55" s="1249" t="s">
        <v>611</v>
      </c>
      <c r="BC55" s="1249"/>
      <c r="BD55" s="1249"/>
      <c r="BE55" s="1249"/>
      <c r="BF55" s="1249"/>
      <c r="BG55" s="1249"/>
      <c r="BH55" s="1249"/>
      <c r="BI55" s="1249"/>
      <c r="BJ55" s="1249"/>
      <c r="BK55" s="1249"/>
      <c r="BL55" s="1249"/>
      <c r="BM55" s="1249"/>
      <c r="BN55" s="1249"/>
      <c r="BO55" s="1249"/>
      <c r="BP55" s="1246">
        <v>51.2</v>
      </c>
      <c r="BQ55" s="1246"/>
      <c r="BR55" s="1246"/>
      <c r="BS55" s="1246"/>
      <c r="BT55" s="1246"/>
      <c r="BU55" s="1246"/>
      <c r="BV55" s="1246"/>
      <c r="BW55" s="1246"/>
      <c r="BX55" s="1246">
        <v>47.2</v>
      </c>
      <c r="BY55" s="1246"/>
      <c r="BZ55" s="1246"/>
      <c r="CA55" s="1246"/>
      <c r="CB55" s="1246"/>
      <c r="CC55" s="1246"/>
      <c r="CD55" s="1246"/>
      <c r="CE55" s="1246"/>
      <c r="CF55" s="1246">
        <v>49.5</v>
      </c>
      <c r="CG55" s="1246"/>
      <c r="CH55" s="1246"/>
      <c r="CI55" s="1246"/>
      <c r="CJ55" s="1246"/>
      <c r="CK55" s="1246"/>
      <c r="CL55" s="1246"/>
      <c r="CM55" s="1246"/>
      <c r="CN55" s="1246">
        <v>28</v>
      </c>
      <c r="CO55" s="1246"/>
      <c r="CP55" s="1246"/>
      <c r="CQ55" s="1246"/>
      <c r="CR55" s="1246"/>
      <c r="CS55" s="1246"/>
      <c r="CT55" s="1246"/>
      <c r="CU55" s="1246"/>
      <c r="CV55" s="1246">
        <v>19.2</v>
      </c>
      <c r="CW55" s="1246"/>
      <c r="CX55" s="1246"/>
      <c r="CY55" s="1246"/>
      <c r="CZ55" s="1246"/>
      <c r="DA55" s="1246"/>
      <c r="DB55" s="1246"/>
      <c r="DC55" s="1246"/>
    </row>
    <row r="56" spans="1:109" x14ac:dyDescent="0.15">
      <c r="A56" s="377"/>
      <c r="B56" s="369"/>
      <c r="G56" s="1244"/>
      <c r="H56" s="1244"/>
      <c r="I56" s="1244"/>
      <c r="J56" s="1244"/>
      <c r="K56" s="1251"/>
      <c r="L56" s="1251"/>
      <c r="M56" s="1251"/>
      <c r="N56" s="1251"/>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377" customFormat="1" x14ac:dyDescent="0.15">
      <c r="B57" s="381"/>
      <c r="G57" s="1244"/>
      <c r="H57" s="1244"/>
      <c r="I57" s="1247"/>
      <c r="J57" s="1247"/>
      <c r="K57" s="1251"/>
      <c r="L57" s="1251"/>
      <c r="M57" s="1251"/>
      <c r="N57" s="1251"/>
      <c r="AM57" s="363"/>
      <c r="AN57" s="1250"/>
      <c r="AO57" s="1250"/>
      <c r="AP57" s="1250"/>
      <c r="AQ57" s="1250"/>
      <c r="AR57" s="1250"/>
      <c r="AS57" s="1250"/>
      <c r="AT57" s="1250"/>
      <c r="AU57" s="1250"/>
      <c r="AV57" s="1250"/>
      <c r="AW57" s="1250"/>
      <c r="AX57" s="1250"/>
      <c r="AY57" s="1250"/>
      <c r="AZ57" s="1250"/>
      <c r="BA57" s="1250"/>
      <c r="BB57" s="1249" t="s">
        <v>612</v>
      </c>
      <c r="BC57" s="1249"/>
      <c r="BD57" s="1249"/>
      <c r="BE57" s="1249"/>
      <c r="BF57" s="1249"/>
      <c r="BG57" s="1249"/>
      <c r="BH57" s="1249"/>
      <c r="BI57" s="1249"/>
      <c r="BJ57" s="1249"/>
      <c r="BK57" s="1249"/>
      <c r="BL57" s="1249"/>
      <c r="BM57" s="1249"/>
      <c r="BN57" s="1249"/>
      <c r="BO57" s="1249"/>
      <c r="BP57" s="1246">
        <v>58.7</v>
      </c>
      <c r="BQ57" s="1246"/>
      <c r="BR57" s="1246"/>
      <c r="BS57" s="1246"/>
      <c r="BT57" s="1246"/>
      <c r="BU57" s="1246"/>
      <c r="BV57" s="1246"/>
      <c r="BW57" s="1246"/>
      <c r="BX57" s="1246">
        <v>59.8</v>
      </c>
      <c r="BY57" s="1246"/>
      <c r="BZ57" s="1246"/>
      <c r="CA57" s="1246"/>
      <c r="CB57" s="1246"/>
      <c r="CC57" s="1246"/>
      <c r="CD57" s="1246"/>
      <c r="CE57" s="1246"/>
      <c r="CF57" s="1246">
        <v>60.9</v>
      </c>
      <c r="CG57" s="1246"/>
      <c r="CH57" s="1246"/>
      <c r="CI57" s="1246"/>
      <c r="CJ57" s="1246"/>
      <c r="CK57" s="1246"/>
      <c r="CL57" s="1246"/>
      <c r="CM57" s="1246"/>
      <c r="CN57" s="1246">
        <v>62.3</v>
      </c>
      <c r="CO57" s="1246"/>
      <c r="CP57" s="1246"/>
      <c r="CQ57" s="1246"/>
      <c r="CR57" s="1246"/>
      <c r="CS57" s="1246"/>
      <c r="CT57" s="1246"/>
      <c r="CU57" s="1246"/>
      <c r="CV57" s="1246">
        <v>62.1</v>
      </c>
      <c r="CW57" s="1246"/>
      <c r="CX57" s="1246"/>
      <c r="CY57" s="1246"/>
      <c r="CZ57" s="1246"/>
      <c r="DA57" s="1246"/>
      <c r="DB57" s="1246"/>
      <c r="DC57" s="1246"/>
      <c r="DD57" s="382"/>
      <c r="DE57" s="381"/>
    </row>
    <row r="58" spans="1:109" s="377" customFormat="1" x14ac:dyDescent="0.15">
      <c r="A58" s="363"/>
      <c r="B58" s="381"/>
      <c r="G58" s="1244"/>
      <c r="H58" s="1244"/>
      <c r="I58" s="1247"/>
      <c r="J58" s="1247"/>
      <c r="K58" s="1251"/>
      <c r="L58" s="1251"/>
      <c r="M58" s="1251"/>
      <c r="N58" s="1251"/>
      <c r="AM58" s="363"/>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614</v>
      </c>
    </row>
    <row r="64" spans="1:109" x14ac:dyDescent="0.15">
      <c r="B64" s="369"/>
      <c r="G64" s="376"/>
      <c r="I64" s="389"/>
      <c r="J64" s="389"/>
      <c r="K64" s="389"/>
      <c r="L64" s="389"/>
      <c r="M64" s="389"/>
      <c r="N64" s="390"/>
      <c r="AM64" s="376"/>
      <c r="AN64" s="376" t="s">
        <v>608</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2" t="s">
        <v>616</v>
      </c>
      <c r="AO65" s="1253"/>
      <c r="AP65" s="1253"/>
      <c r="AQ65" s="1253"/>
      <c r="AR65" s="1253"/>
      <c r="AS65" s="1253"/>
      <c r="AT65" s="1253"/>
      <c r="AU65" s="1253"/>
      <c r="AV65" s="1253"/>
      <c r="AW65" s="1253"/>
      <c r="AX65" s="1253"/>
      <c r="AY65" s="1253"/>
      <c r="AZ65" s="1253"/>
      <c r="BA65" s="1253"/>
      <c r="BB65" s="1253"/>
      <c r="BC65" s="1253"/>
      <c r="BD65" s="1253"/>
      <c r="BE65" s="1253"/>
      <c r="BF65" s="1253"/>
      <c r="BG65" s="1253"/>
      <c r="BH65" s="1253"/>
      <c r="BI65" s="1253"/>
      <c r="BJ65" s="1253"/>
      <c r="BK65" s="1253"/>
      <c r="BL65" s="1253"/>
      <c r="BM65" s="1253"/>
      <c r="BN65" s="1253"/>
      <c r="BO65" s="1253"/>
      <c r="BP65" s="1253"/>
      <c r="BQ65" s="1253"/>
      <c r="BR65" s="1253"/>
      <c r="BS65" s="1253"/>
      <c r="BT65" s="1253"/>
      <c r="BU65" s="1253"/>
      <c r="BV65" s="1253"/>
      <c r="BW65" s="1253"/>
      <c r="BX65" s="1253"/>
      <c r="BY65" s="1253"/>
      <c r="BZ65" s="1253"/>
      <c r="CA65" s="1253"/>
      <c r="CB65" s="1253"/>
      <c r="CC65" s="1253"/>
      <c r="CD65" s="1253"/>
      <c r="CE65" s="1253"/>
      <c r="CF65" s="1253"/>
      <c r="CG65" s="1253"/>
      <c r="CH65" s="1253"/>
      <c r="CI65" s="1253"/>
      <c r="CJ65" s="1253"/>
      <c r="CK65" s="1253"/>
      <c r="CL65" s="1253"/>
      <c r="CM65" s="1253"/>
      <c r="CN65" s="1253"/>
      <c r="CO65" s="1253"/>
      <c r="CP65" s="1253"/>
      <c r="CQ65" s="1253"/>
      <c r="CR65" s="1253"/>
      <c r="CS65" s="1253"/>
      <c r="CT65" s="1253"/>
      <c r="CU65" s="1253"/>
      <c r="CV65" s="1253"/>
      <c r="CW65" s="1253"/>
      <c r="CX65" s="1253"/>
      <c r="CY65" s="1253"/>
      <c r="CZ65" s="1253"/>
      <c r="DA65" s="1253"/>
      <c r="DB65" s="1253"/>
      <c r="DC65" s="1254"/>
    </row>
    <row r="66" spans="2:107" x14ac:dyDescent="0.15">
      <c r="B66" s="369"/>
      <c r="AN66" s="1255"/>
      <c r="AO66" s="1256"/>
      <c r="AP66" s="1256"/>
      <c r="AQ66" s="1256"/>
      <c r="AR66" s="1256"/>
      <c r="AS66" s="1256"/>
      <c r="AT66" s="1256"/>
      <c r="AU66" s="1256"/>
      <c r="AV66" s="1256"/>
      <c r="AW66" s="1256"/>
      <c r="AX66" s="1256"/>
      <c r="AY66" s="1256"/>
      <c r="AZ66" s="1256"/>
      <c r="BA66" s="1256"/>
      <c r="BB66" s="1256"/>
      <c r="BC66" s="1256"/>
      <c r="BD66" s="1256"/>
      <c r="BE66" s="1256"/>
      <c r="BF66" s="1256"/>
      <c r="BG66" s="1256"/>
      <c r="BH66" s="1256"/>
      <c r="BI66" s="1256"/>
      <c r="BJ66" s="1256"/>
      <c r="BK66" s="1256"/>
      <c r="BL66" s="1256"/>
      <c r="BM66" s="1256"/>
      <c r="BN66" s="1256"/>
      <c r="BO66" s="1256"/>
      <c r="BP66" s="1256"/>
      <c r="BQ66" s="1256"/>
      <c r="BR66" s="1256"/>
      <c r="BS66" s="1256"/>
      <c r="BT66" s="1256"/>
      <c r="BU66" s="1256"/>
      <c r="BV66" s="1256"/>
      <c r="BW66" s="1256"/>
      <c r="BX66" s="1256"/>
      <c r="BY66" s="1256"/>
      <c r="BZ66" s="1256"/>
      <c r="CA66" s="1256"/>
      <c r="CB66" s="1256"/>
      <c r="CC66" s="1256"/>
      <c r="CD66" s="1256"/>
      <c r="CE66" s="1256"/>
      <c r="CF66" s="1256"/>
      <c r="CG66" s="1256"/>
      <c r="CH66" s="1256"/>
      <c r="CI66" s="1256"/>
      <c r="CJ66" s="1256"/>
      <c r="CK66" s="1256"/>
      <c r="CL66" s="1256"/>
      <c r="CM66" s="1256"/>
      <c r="CN66" s="1256"/>
      <c r="CO66" s="1256"/>
      <c r="CP66" s="1256"/>
      <c r="CQ66" s="1256"/>
      <c r="CR66" s="1256"/>
      <c r="CS66" s="1256"/>
      <c r="CT66" s="1256"/>
      <c r="CU66" s="1256"/>
      <c r="CV66" s="1256"/>
      <c r="CW66" s="1256"/>
      <c r="CX66" s="1256"/>
      <c r="CY66" s="1256"/>
      <c r="CZ66" s="1256"/>
      <c r="DA66" s="1256"/>
      <c r="DB66" s="1256"/>
      <c r="DC66" s="1257"/>
    </row>
    <row r="67" spans="2:107" x14ac:dyDescent="0.15">
      <c r="B67" s="369"/>
      <c r="AN67" s="1255"/>
      <c r="AO67" s="1256"/>
      <c r="AP67" s="1256"/>
      <c r="AQ67" s="1256"/>
      <c r="AR67" s="1256"/>
      <c r="AS67" s="1256"/>
      <c r="AT67" s="1256"/>
      <c r="AU67" s="1256"/>
      <c r="AV67" s="1256"/>
      <c r="AW67" s="1256"/>
      <c r="AX67" s="1256"/>
      <c r="AY67" s="1256"/>
      <c r="AZ67" s="1256"/>
      <c r="BA67" s="1256"/>
      <c r="BB67" s="1256"/>
      <c r="BC67" s="1256"/>
      <c r="BD67" s="1256"/>
      <c r="BE67" s="1256"/>
      <c r="BF67" s="1256"/>
      <c r="BG67" s="1256"/>
      <c r="BH67" s="1256"/>
      <c r="BI67" s="1256"/>
      <c r="BJ67" s="1256"/>
      <c r="BK67" s="1256"/>
      <c r="BL67" s="1256"/>
      <c r="BM67" s="1256"/>
      <c r="BN67" s="1256"/>
      <c r="BO67" s="1256"/>
      <c r="BP67" s="1256"/>
      <c r="BQ67" s="1256"/>
      <c r="BR67" s="1256"/>
      <c r="BS67" s="1256"/>
      <c r="BT67" s="1256"/>
      <c r="BU67" s="1256"/>
      <c r="BV67" s="1256"/>
      <c r="BW67" s="1256"/>
      <c r="BX67" s="1256"/>
      <c r="BY67" s="1256"/>
      <c r="BZ67" s="1256"/>
      <c r="CA67" s="1256"/>
      <c r="CB67" s="1256"/>
      <c r="CC67" s="1256"/>
      <c r="CD67" s="1256"/>
      <c r="CE67" s="1256"/>
      <c r="CF67" s="1256"/>
      <c r="CG67" s="1256"/>
      <c r="CH67" s="1256"/>
      <c r="CI67" s="1256"/>
      <c r="CJ67" s="1256"/>
      <c r="CK67" s="1256"/>
      <c r="CL67" s="1256"/>
      <c r="CM67" s="1256"/>
      <c r="CN67" s="1256"/>
      <c r="CO67" s="1256"/>
      <c r="CP67" s="1256"/>
      <c r="CQ67" s="1256"/>
      <c r="CR67" s="1256"/>
      <c r="CS67" s="1256"/>
      <c r="CT67" s="1256"/>
      <c r="CU67" s="1256"/>
      <c r="CV67" s="1256"/>
      <c r="CW67" s="1256"/>
      <c r="CX67" s="1256"/>
      <c r="CY67" s="1256"/>
      <c r="CZ67" s="1256"/>
      <c r="DA67" s="1256"/>
      <c r="DB67" s="1256"/>
      <c r="DC67" s="1257"/>
    </row>
    <row r="68" spans="2:107" x14ac:dyDescent="0.15">
      <c r="B68" s="369"/>
      <c r="AN68" s="1255"/>
      <c r="AO68" s="1256"/>
      <c r="AP68" s="1256"/>
      <c r="AQ68" s="1256"/>
      <c r="AR68" s="1256"/>
      <c r="AS68" s="1256"/>
      <c r="AT68" s="1256"/>
      <c r="AU68" s="1256"/>
      <c r="AV68" s="1256"/>
      <c r="AW68" s="1256"/>
      <c r="AX68" s="1256"/>
      <c r="AY68" s="1256"/>
      <c r="AZ68" s="1256"/>
      <c r="BA68" s="1256"/>
      <c r="BB68" s="1256"/>
      <c r="BC68" s="1256"/>
      <c r="BD68" s="1256"/>
      <c r="BE68" s="1256"/>
      <c r="BF68" s="1256"/>
      <c r="BG68" s="1256"/>
      <c r="BH68" s="1256"/>
      <c r="BI68" s="1256"/>
      <c r="BJ68" s="1256"/>
      <c r="BK68" s="1256"/>
      <c r="BL68" s="1256"/>
      <c r="BM68" s="1256"/>
      <c r="BN68" s="1256"/>
      <c r="BO68" s="1256"/>
      <c r="BP68" s="1256"/>
      <c r="BQ68" s="1256"/>
      <c r="BR68" s="1256"/>
      <c r="BS68" s="1256"/>
      <c r="BT68" s="1256"/>
      <c r="BU68" s="1256"/>
      <c r="BV68" s="1256"/>
      <c r="BW68" s="1256"/>
      <c r="BX68" s="1256"/>
      <c r="BY68" s="1256"/>
      <c r="BZ68" s="1256"/>
      <c r="CA68" s="1256"/>
      <c r="CB68" s="1256"/>
      <c r="CC68" s="1256"/>
      <c r="CD68" s="1256"/>
      <c r="CE68" s="1256"/>
      <c r="CF68" s="1256"/>
      <c r="CG68" s="1256"/>
      <c r="CH68" s="1256"/>
      <c r="CI68" s="1256"/>
      <c r="CJ68" s="1256"/>
      <c r="CK68" s="1256"/>
      <c r="CL68" s="1256"/>
      <c r="CM68" s="1256"/>
      <c r="CN68" s="1256"/>
      <c r="CO68" s="1256"/>
      <c r="CP68" s="1256"/>
      <c r="CQ68" s="1256"/>
      <c r="CR68" s="1256"/>
      <c r="CS68" s="1256"/>
      <c r="CT68" s="1256"/>
      <c r="CU68" s="1256"/>
      <c r="CV68" s="1256"/>
      <c r="CW68" s="1256"/>
      <c r="CX68" s="1256"/>
      <c r="CY68" s="1256"/>
      <c r="CZ68" s="1256"/>
      <c r="DA68" s="1256"/>
      <c r="DB68" s="1256"/>
      <c r="DC68" s="1257"/>
    </row>
    <row r="69" spans="2:107" x14ac:dyDescent="0.15">
      <c r="B69" s="369"/>
      <c r="AN69" s="1258"/>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59"/>
      <c r="BV69" s="1259"/>
      <c r="BW69" s="1259"/>
      <c r="BX69" s="1259"/>
      <c r="BY69" s="1259"/>
      <c r="BZ69" s="1259"/>
      <c r="CA69" s="1259"/>
      <c r="CB69" s="1259"/>
      <c r="CC69" s="1259"/>
      <c r="CD69" s="1259"/>
      <c r="CE69" s="1259"/>
      <c r="CF69" s="1259"/>
      <c r="CG69" s="1259"/>
      <c r="CH69" s="1259"/>
      <c r="CI69" s="1259"/>
      <c r="CJ69" s="1259"/>
      <c r="CK69" s="1259"/>
      <c r="CL69" s="1259"/>
      <c r="CM69" s="1259"/>
      <c r="CN69" s="1259"/>
      <c r="CO69" s="1259"/>
      <c r="CP69" s="1259"/>
      <c r="CQ69" s="1259"/>
      <c r="CR69" s="1259"/>
      <c r="CS69" s="1259"/>
      <c r="CT69" s="1259"/>
      <c r="CU69" s="1259"/>
      <c r="CV69" s="1259"/>
      <c r="CW69" s="1259"/>
      <c r="CX69" s="1259"/>
      <c r="CY69" s="1259"/>
      <c r="CZ69" s="1259"/>
      <c r="DA69" s="1259"/>
      <c r="DB69" s="1259"/>
      <c r="DC69" s="1260"/>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609</v>
      </c>
    </row>
    <row r="72" spans="2:107" x14ac:dyDescent="0.15">
      <c r="B72" s="369"/>
      <c r="G72" s="1244"/>
      <c r="H72" s="1244"/>
      <c r="I72" s="1244"/>
      <c r="J72" s="1244"/>
      <c r="K72" s="379"/>
      <c r="L72" s="379"/>
      <c r="M72" s="380"/>
      <c r="N72" s="380"/>
      <c r="AN72" s="1262"/>
      <c r="AO72" s="1263"/>
      <c r="AP72" s="1263"/>
      <c r="AQ72" s="1263"/>
      <c r="AR72" s="1263"/>
      <c r="AS72" s="1263"/>
      <c r="AT72" s="1263"/>
      <c r="AU72" s="1263"/>
      <c r="AV72" s="1263"/>
      <c r="AW72" s="1263"/>
      <c r="AX72" s="1263"/>
      <c r="AY72" s="1263"/>
      <c r="AZ72" s="1263"/>
      <c r="BA72" s="1263"/>
      <c r="BB72" s="1263"/>
      <c r="BC72" s="1263"/>
      <c r="BD72" s="1263"/>
      <c r="BE72" s="1263"/>
      <c r="BF72" s="1263"/>
      <c r="BG72" s="1263"/>
      <c r="BH72" s="1263"/>
      <c r="BI72" s="1263"/>
      <c r="BJ72" s="1263"/>
      <c r="BK72" s="1263"/>
      <c r="BL72" s="1263"/>
      <c r="BM72" s="1263"/>
      <c r="BN72" s="1263"/>
      <c r="BO72" s="1264"/>
      <c r="BP72" s="1250" t="s">
        <v>558</v>
      </c>
      <c r="BQ72" s="1250"/>
      <c r="BR72" s="1250"/>
      <c r="BS72" s="1250"/>
      <c r="BT72" s="1250"/>
      <c r="BU72" s="1250"/>
      <c r="BV72" s="1250"/>
      <c r="BW72" s="1250"/>
      <c r="BX72" s="1250" t="s">
        <v>559</v>
      </c>
      <c r="BY72" s="1250"/>
      <c r="BZ72" s="1250"/>
      <c r="CA72" s="1250"/>
      <c r="CB72" s="1250"/>
      <c r="CC72" s="1250"/>
      <c r="CD72" s="1250"/>
      <c r="CE72" s="1250"/>
      <c r="CF72" s="1250" t="s">
        <v>560</v>
      </c>
      <c r="CG72" s="1250"/>
      <c r="CH72" s="1250"/>
      <c r="CI72" s="1250"/>
      <c r="CJ72" s="1250"/>
      <c r="CK72" s="1250"/>
      <c r="CL72" s="1250"/>
      <c r="CM72" s="1250"/>
      <c r="CN72" s="1250" t="s">
        <v>561</v>
      </c>
      <c r="CO72" s="1250"/>
      <c r="CP72" s="1250"/>
      <c r="CQ72" s="1250"/>
      <c r="CR72" s="1250"/>
      <c r="CS72" s="1250"/>
      <c r="CT72" s="1250"/>
      <c r="CU72" s="1250"/>
      <c r="CV72" s="1250" t="s">
        <v>562</v>
      </c>
      <c r="CW72" s="1250"/>
      <c r="CX72" s="1250"/>
      <c r="CY72" s="1250"/>
      <c r="CZ72" s="1250"/>
      <c r="DA72" s="1250"/>
      <c r="DB72" s="1250"/>
      <c r="DC72" s="1250"/>
    </row>
    <row r="73" spans="2:107" x14ac:dyDescent="0.15">
      <c r="B73" s="369"/>
      <c r="G73" s="1261"/>
      <c r="H73" s="1261"/>
      <c r="I73" s="1261"/>
      <c r="J73" s="1261"/>
      <c r="K73" s="1245"/>
      <c r="L73" s="1245"/>
      <c r="M73" s="1245"/>
      <c r="N73" s="1245"/>
      <c r="AM73" s="378"/>
      <c r="AN73" s="1249" t="s">
        <v>610</v>
      </c>
      <c r="AO73" s="1249"/>
      <c r="AP73" s="1249"/>
      <c r="AQ73" s="1249"/>
      <c r="AR73" s="1249"/>
      <c r="AS73" s="1249"/>
      <c r="AT73" s="1249"/>
      <c r="AU73" s="1249"/>
      <c r="AV73" s="1249"/>
      <c r="AW73" s="1249"/>
      <c r="AX73" s="1249"/>
      <c r="AY73" s="1249"/>
      <c r="AZ73" s="1249"/>
      <c r="BA73" s="1249"/>
      <c r="BB73" s="1249" t="s">
        <v>611</v>
      </c>
      <c r="BC73" s="1249"/>
      <c r="BD73" s="1249"/>
      <c r="BE73" s="1249"/>
      <c r="BF73" s="1249"/>
      <c r="BG73" s="1249"/>
      <c r="BH73" s="1249"/>
      <c r="BI73" s="1249"/>
      <c r="BJ73" s="1249"/>
      <c r="BK73" s="1249"/>
      <c r="BL73" s="1249"/>
      <c r="BM73" s="1249"/>
      <c r="BN73" s="1249"/>
      <c r="BO73" s="1249"/>
      <c r="BP73" s="1246">
        <v>24.1</v>
      </c>
      <c r="BQ73" s="1246"/>
      <c r="BR73" s="1246"/>
      <c r="BS73" s="1246"/>
      <c r="BT73" s="1246"/>
      <c r="BU73" s="1246"/>
      <c r="BV73" s="1246"/>
      <c r="BW73" s="1246"/>
      <c r="BX73" s="1246">
        <v>23.2</v>
      </c>
      <c r="BY73" s="1246"/>
      <c r="BZ73" s="1246"/>
      <c r="CA73" s="1246"/>
      <c r="CB73" s="1246"/>
      <c r="CC73" s="1246"/>
      <c r="CD73" s="1246"/>
      <c r="CE73" s="1246"/>
      <c r="CF73" s="1246">
        <v>26.6</v>
      </c>
      <c r="CG73" s="1246"/>
      <c r="CH73" s="1246"/>
      <c r="CI73" s="1246"/>
      <c r="CJ73" s="1246"/>
      <c r="CK73" s="1246"/>
      <c r="CL73" s="1246"/>
      <c r="CM73" s="1246"/>
      <c r="CN73" s="1246">
        <v>32.1</v>
      </c>
      <c r="CO73" s="1246"/>
      <c r="CP73" s="1246"/>
      <c r="CQ73" s="1246"/>
      <c r="CR73" s="1246"/>
      <c r="CS73" s="1246"/>
      <c r="CT73" s="1246"/>
      <c r="CU73" s="1246"/>
      <c r="CV73" s="1246">
        <v>22.8</v>
      </c>
      <c r="CW73" s="1246"/>
      <c r="CX73" s="1246"/>
      <c r="CY73" s="1246"/>
      <c r="CZ73" s="1246"/>
      <c r="DA73" s="1246"/>
      <c r="DB73" s="1246"/>
      <c r="DC73" s="1246"/>
    </row>
    <row r="74" spans="2:107" x14ac:dyDescent="0.15">
      <c r="B74" s="369"/>
      <c r="G74" s="1261"/>
      <c r="H74" s="1261"/>
      <c r="I74" s="1261"/>
      <c r="J74" s="1261"/>
      <c r="K74" s="1245"/>
      <c r="L74" s="1245"/>
      <c r="M74" s="1245"/>
      <c r="N74" s="1245"/>
      <c r="AM74" s="378"/>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369"/>
      <c r="G75" s="1261"/>
      <c r="H75" s="1261"/>
      <c r="I75" s="1244"/>
      <c r="J75" s="1244"/>
      <c r="K75" s="1251"/>
      <c r="L75" s="1251"/>
      <c r="M75" s="1251"/>
      <c r="N75" s="1251"/>
      <c r="AM75" s="378"/>
      <c r="AN75" s="1249"/>
      <c r="AO75" s="1249"/>
      <c r="AP75" s="1249"/>
      <c r="AQ75" s="1249"/>
      <c r="AR75" s="1249"/>
      <c r="AS75" s="1249"/>
      <c r="AT75" s="1249"/>
      <c r="AU75" s="1249"/>
      <c r="AV75" s="1249"/>
      <c r="AW75" s="1249"/>
      <c r="AX75" s="1249"/>
      <c r="AY75" s="1249"/>
      <c r="AZ75" s="1249"/>
      <c r="BA75" s="1249"/>
      <c r="BB75" s="1249" t="s">
        <v>615</v>
      </c>
      <c r="BC75" s="1249"/>
      <c r="BD75" s="1249"/>
      <c r="BE75" s="1249"/>
      <c r="BF75" s="1249"/>
      <c r="BG75" s="1249"/>
      <c r="BH75" s="1249"/>
      <c r="BI75" s="1249"/>
      <c r="BJ75" s="1249"/>
      <c r="BK75" s="1249"/>
      <c r="BL75" s="1249"/>
      <c r="BM75" s="1249"/>
      <c r="BN75" s="1249"/>
      <c r="BO75" s="1249"/>
      <c r="BP75" s="1246">
        <v>8.4</v>
      </c>
      <c r="BQ75" s="1246"/>
      <c r="BR75" s="1246"/>
      <c r="BS75" s="1246"/>
      <c r="BT75" s="1246"/>
      <c r="BU75" s="1246"/>
      <c r="BV75" s="1246"/>
      <c r="BW75" s="1246"/>
      <c r="BX75" s="1246">
        <v>8.6</v>
      </c>
      <c r="BY75" s="1246"/>
      <c r="BZ75" s="1246"/>
      <c r="CA75" s="1246"/>
      <c r="CB75" s="1246"/>
      <c r="CC75" s="1246"/>
      <c r="CD75" s="1246"/>
      <c r="CE75" s="1246"/>
      <c r="CF75" s="1246">
        <v>8.4</v>
      </c>
      <c r="CG75" s="1246"/>
      <c r="CH75" s="1246"/>
      <c r="CI75" s="1246"/>
      <c r="CJ75" s="1246"/>
      <c r="CK75" s="1246"/>
      <c r="CL75" s="1246"/>
      <c r="CM75" s="1246"/>
      <c r="CN75" s="1246">
        <v>8</v>
      </c>
      <c r="CO75" s="1246"/>
      <c r="CP75" s="1246"/>
      <c r="CQ75" s="1246"/>
      <c r="CR75" s="1246"/>
      <c r="CS75" s="1246"/>
      <c r="CT75" s="1246"/>
      <c r="CU75" s="1246"/>
      <c r="CV75" s="1246">
        <v>7.5</v>
      </c>
      <c r="CW75" s="1246"/>
      <c r="CX75" s="1246"/>
      <c r="CY75" s="1246"/>
      <c r="CZ75" s="1246"/>
      <c r="DA75" s="1246"/>
      <c r="DB75" s="1246"/>
      <c r="DC75" s="1246"/>
    </row>
    <row r="76" spans="2:107" x14ac:dyDescent="0.15">
      <c r="B76" s="369"/>
      <c r="G76" s="1261"/>
      <c r="H76" s="1261"/>
      <c r="I76" s="1244"/>
      <c r="J76" s="1244"/>
      <c r="K76" s="1251"/>
      <c r="L76" s="1251"/>
      <c r="M76" s="1251"/>
      <c r="N76" s="1251"/>
      <c r="AM76" s="378"/>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369"/>
      <c r="G77" s="1244"/>
      <c r="H77" s="1244"/>
      <c r="I77" s="1244"/>
      <c r="J77" s="1244"/>
      <c r="K77" s="1245"/>
      <c r="L77" s="1245"/>
      <c r="M77" s="1245"/>
      <c r="N77" s="1245"/>
      <c r="AN77" s="1250" t="s">
        <v>613</v>
      </c>
      <c r="AO77" s="1250"/>
      <c r="AP77" s="1250"/>
      <c r="AQ77" s="1250"/>
      <c r="AR77" s="1250"/>
      <c r="AS77" s="1250"/>
      <c r="AT77" s="1250"/>
      <c r="AU77" s="1250"/>
      <c r="AV77" s="1250"/>
      <c r="AW77" s="1250"/>
      <c r="AX77" s="1250"/>
      <c r="AY77" s="1250"/>
      <c r="AZ77" s="1250"/>
      <c r="BA77" s="1250"/>
      <c r="BB77" s="1249" t="s">
        <v>611</v>
      </c>
      <c r="BC77" s="1249"/>
      <c r="BD77" s="1249"/>
      <c r="BE77" s="1249"/>
      <c r="BF77" s="1249"/>
      <c r="BG77" s="1249"/>
      <c r="BH77" s="1249"/>
      <c r="BI77" s="1249"/>
      <c r="BJ77" s="1249"/>
      <c r="BK77" s="1249"/>
      <c r="BL77" s="1249"/>
      <c r="BM77" s="1249"/>
      <c r="BN77" s="1249"/>
      <c r="BO77" s="1249"/>
      <c r="BP77" s="1246">
        <v>51.2</v>
      </c>
      <c r="BQ77" s="1246"/>
      <c r="BR77" s="1246"/>
      <c r="BS77" s="1246"/>
      <c r="BT77" s="1246"/>
      <c r="BU77" s="1246"/>
      <c r="BV77" s="1246"/>
      <c r="BW77" s="1246"/>
      <c r="BX77" s="1246">
        <v>47.2</v>
      </c>
      <c r="BY77" s="1246"/>
      <c r="BZ77" s="1246"/>
      <c r="CA77" s="1246"/>
      <c r="CB77" s="1246"/>
      <c r="CC77" s="1246"/>
      <c r="CD77" s="1246"/>
      <c r="CE77" s="1246"/>
      <c r="CF77" s="1246">
        <v>49.5</v>
      </c>
      <c r="CG77" s="1246"/>
      <c r="CH77" s="1246"/>
      <c r="CI77" s="1246"/>
      <c r="CJ77" s="1246"/>
      <c r="CK77" s="1246"/>
      <c r="CL77" s="1246"/>
      <c r="CM77" s="1246"/>
      <c r="CN77" s="1246">
        <v>28</v>
      </c>
      <c r="CO77" s="1246"/>
      <c r="CP77" s="1246"/>
      <c r="CQ77" s="1246"/>
      <c r="CR77" s="1246"/>
      <c r="CS77" s="1246"/>
      <c r="CT77" s="1246"/>
      <c r="CU77" s="1246"/>
      <c r="CV77" s="1246">
        <v>19.2</v>
      </c>
      <c r="CW77" s="1246"/>
      <c r="CX77" s="1246"/>
      <c r="CY77" s="1246"/>
      <c r="CZ77" s="1246"/>
      <c r="DA77" s="1246"/>
      <c r="DB77" s="1246"/>
      <c r="DC77" s="1246"/>
    </row>
    <row r="78" spans="2:107" x14ac:dyDescent="0.15">
      <c r="B78" s="369"/>
      <c r="G78" s="1244"/>
      <c r="H78" s="1244"/>
      <c r="I78" s="1244"/>
      <c r="J78" s="1244"/>
      <c r="K78" s="1245"/>
      <c r="L78" s="1245"/>
      <c r="M78" s="1245"/>
      <c r="N78" s="1245"/>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369"/>
      <c r="G79" s="1244"/>
      <c r="H79" s="1244"/>
      <c r="I79" s="1247"/>
      <c r="J79" s="1247"/>
      <c r="K79" s="1248"/>
      <c r="L79" s="1248"/>
      <c r="M79" s="1248"/>
      <c r="N79" s="1248"/>
      <c r="AN79" s="1250"/>
      <c r="AO79" s="1250"/>
      <c r="AP79" s="1250"/>
      <c r="AQ79" s="1250"/>
      <c r="AR79" s="1250"/>
      <c r="AS79" s="1250"/>
      <c r="AT79" s="1250"/>
      <c r="AU79" s="1250"/>
      <c r="AV79" s="1250"/>
      <c r="AW79" s="1250"/>
      <c r="AX79" s="1250"/>
      <c r="AY79" s="1250"/>
      <c r="AZ79" s="1250"/>
      <c r="BA79" s="1250"/>
      <c r="BB79" s="1249" t="s">
        <v>615</v>
      </c>
      <c r="BC79" s="1249"/>
      <c r="BD79" s="1249"/>
      <c r="BE79" s="1249"/>
      <c r="BF79" s="1249"/>
      <c r="BG79" s="1249"/>
      <c r="BH79" s="1249"/>
      <c r="BI79" s="1249"/>
      <c r="BJ79" s="1249"/>
      <c r="BK79" s="1249"/>
      <c r="BL79" s="1249"/>
      <c r="BM79" s="1249"/>
      <c r="BN79" s="1249"/>
      <c r="BO79" s="1249"/>
      <c r="BP79" s="1246">
        <v>8.1999999999999993</v>
      </c>
      <c r="BQ79" s="1246"/>
      <c r="BR79" s="1246"/>
      <c r="BS79" s="1246"/>
      <c r="BT79" s="1246"/>
      <c r="BU79" s="1246"/>
      <c r="BV79" s="1246"/>
      <c r="BW79" s="1246"/>
      <c r="BX79" s="1246">
        <v>7.8</v>
      </c>
      <c r="BY79" s="1246"/>
      <c r="BZ79" s="1246"/>
      <c r="CA79" s="1246"/>
      <c r="CB79" s="1246"/>
      <c r="CC79" s="1246"/>
      <c r="CD79" s="1246"/>
      <c r="CE79" s="1246"/>
      <c r="CF79" s="1246">
        <v>7.6</v>
      </c>
      <c r="CG79" s="1246"/>
      <c r="CH79" s="1246"/>
      <c r="CI79" s="1246"/>
      <c r="CJ79" s="1246"/>
      <c r="CK79" s="1246"/>
      <c r="CL79" s="1246"/>
      <c r="CM79" s="1246"/>
      <c r="CN79" s="1246">
        <v>7.5</v>
      </c>
      <c r="CO79" s="1246"/>
      <c r="CP79" s="1246"/>
      <c r="CQ79" s="1246"/>
      <c r="CR79" s="1246"/>
      <c r="CS79" s="1246"/>
      <c r="CT79" s="1246"/>
      <c r="CU79" s="1246"/>
      <c r="CV79" s="1246">
        <v>8</v>
      </c>
      <c r="CW79" s="1246"/>
      <c r="CX79" s="1246"/>
      <c r="CY79" s="1246"/>
      <c r="CZ79" s="1246"/>
      <c r="DA79" s="1246"/>
      <c r="DB79" s="1246"/>
      <c r="DC79" s="1246"/>
    </row>
    <row r="80" spans="2:107" x14ac:dyDescent="0.15">
      <c r="B80" s="369"/>
      <c r="G80" s="1244"/>
      <c r="H80" s="1244"/>
      <c r="I80" s="1247"/>
      <c r="J80" s="1247"/>
      <c r="K80" s="1248"/>
      <c r="L80" s="1248"/>
      <c r="M80" s="1248"/>
      <c r="N80" s="1248"/>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Gv8/AKXZ+Yc2ZzVuDjGxN944iwWay+K0ZEONKsHcEXxXUTOw39IljDeNG2dKyCwxnE1xdelWtGUuwAp9EXcpBw==" saltValue="a98q295f92d/7r9hGikEJ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D104" sqref="AD104"/>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505</v>
      </c>
    </row>
  </sheetData>
  <sheetProtection algorithmName="SHA-512" hashValue="pecV3JO9YuQtBMasYcHBQSVr/oypVA0YOw2NEzRvMes/l6M+cbe/R+Aqt+KpXqPouEGW/eOrmscAM3Nehlatiw==" saltValue="lA97pq0SKZ3duhQ6qttst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85" zoomScaleNormal="85" zoomScaleSheetLayoutView="55" workbookViewId="0">
      <selection activeCell="AD112" sqref="AD11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505</v>
      </c>
    </row>
  </sheetData>
  <sheetProtection algorithmName="SHA-512" hashValue="sSYeiAatpMsTkIpjrI2dhuO5fO6yM3gB5Uq3zSsvWKhml94q7BNd6ZIRa5T/YKoffuWdW5Eeij7swKBxAbuV7Q==" saltValue="IHRYwBZmvzvkACLB63uUm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555</v>
      </c>
      <c r="G2" s="148"/>
      <c r="H2" s="149"/>
    </row>
    <row r="3" spans="1:8" x14ac:dyDescent="0.15">
      <c r="A3" s="145" t="s">
        <v>548</v>
      </c>
      <c r="B3" s="150"/>
      <c r="C3" s="151"/>
      <c r="D3" s="152">
        <v>59827</v>
      </c>
      <c r="E3" s="153"/>
      <c r="F3" s="154">
        <v>68655</v>
      </c>
      <c r="G3" s="155"/>
      <c r="H3" s="156"/>
    </row>
    <row r="4" spans="1:8" x14ac:dyDescent="0.15">
      <c r="A4" s="157"/>
      <c r="B4" s="158"/>
      <c r="C4" s="159"/>
      <c r="D4" s="160">
        <v>29803</v>
      </c>
      <c r="E4" s="161"/>
      <c r="F4" s="162">
        <v>32316</v>
      </c>
      <c r="G4" s="163"/>
      <c r="H4" s="164"/>
    </row>
    <row r="5" spans="1:8" x14ac:dyDescent="0.15">
      <c r="A5" s="145" t="s">
        <v>550</v>
      </c>
      <c r="B5" s="150"/>
      <c r="C5" s="151"/>
      <c r="D5" s="152">
        <v>68671</v>
      </c>
      <c r="E5" s="153"/>
      <c r="F5" s="154">
        <v>66863</v>
      </c>
      <c r="G5" s="155"/>
      <c r="H5" s="156"/>
    </row>
    <row r="6" spans="1:8" x14ac:dyDescent="0.15">
      <c r="A6" s="157"/>
      <c r="B6" s="158"/>
      <c r="C6" s="159"/>
      <c r="D6" s="160">
        <v>42843</v>
      </c>
      <c r="E6" s="161"/>
      <c r="F6" s="162">
        <v>32770</v>
      </c>
      <c r="G6" s="163"/>
      <c r="H6" s="164"/>
    </row>
    <row r="7" spans="1:8" x14ac:dyDescent="0.15">
      <c r="A7" s="145" t="s">
        <v>551</v>
      </c>
      <c r="B7" s="150"/>
      <c r="C7" s="151"/>
      <c r="D7" s="152">
        <v>67967</v>
      </c>
      <c r="E7" s="153"/>
      <c r="F7" s="154">
        <v>72051</v>
      </c>
      <c r="G7" s="155"/>
      <c r="H7" s="156"/>
    </row>
    <row r="8" spans="1:8" x14ac:dyDescent="0.15">
      <c r="A8" s="157"/>
      <c r="B8" s="158"/>
      <c r="C8" s="159"/>
      <c r="D8" s="160">
        <v>40014</v>
      </c>
      <c r="E8" s="161"/>
      <c r="F8" s="162">
        <v>34140</v>
      </c>
      <c r="G8" s="163"/>
      <c r="H8" s="164"/>
    </row>
    <row r="9" spans="1:8" x14ac:dyDescent="0.15">
      <c r="A9" s="145" t="s">
        <v>552</v>
      </c>
      <c r="B9" s="150"/>
      <c r="C9" s="151"/>
      <c r="D9" s="152">
        <v>65366</v>
      </c>
      <c r="E9" s="153"/>
      <c r="F9" s="154">
        <v>70329</v>
      </c>
      <c r="G9" s="155"/>
      <c r="H9" s="156"/>
    </row>
    <row r="10" spans="1:8" x14ac:dyDescent="0.15">
      <c r="A10" s="157"/>
      <c r="B10" s="158"/>
      <c r="C10" s="159"/>
      <c r="D10" s="160">
        <v>39645</v>
      </c>
      <c r="E10" s="161"/>
      <c r="F10" s="162">
        <v>39403</v>
      </c>
      <c r="G10" s="163"/>
      <c r="H10" s="164"/>
    </row>
    <row r="11" spans="1:8" x14ac:dyDescent="0.15">
      <c r="A11" s="145" t="s">
        <v>553</v>
      </c>
      <c r="B11" s="150"/>
      <c r="C11" s="151"/>
      <c r="D11" s="152">
        <v>63334</v>
      </c>
      <c r="E11" s="153"/>
      <c r="F11" s="154">
        <v>71871</v>
      </c>
      <c r="G11" s="155"/>
      <c r="H11" s="156"/>
    </row>
    <row r="12" spans="1:8" x14ac:dyDescent="0.15">
      <c r="A12" s="157"/>
      <c r="B12" s="158"/>
      <c r="C12" s="165"/>
      <c r="D12" s="160">
        <v>37098</v>
      </c>
      <c r="E12" s="161"/>
      <c r="F12" s="162">
        <v>38232</v>
      </c>
      <c r="G12" s="163"/>
      <c r="H12" s="164"/>
    </row>
    <row r="13" spans="1:8" x14ac:dyDescent="0.15">
      <c r="A13" s="145"/>
      <c r="B13" s="150"/>
      <c r="C13" s="166"/>
      <c r="D13" s="167">
        <v>65033</v>
      </c>
      <c r="E13" s="168"/>
      <c r="F13" s="169">
        <v>69954</v>
      </c>
      <c r="G13" s="170"/>
      <c r="H13" s="156"/>
    </row>
    <row r="14" spans="1:8" x14ac:dyDescent="0.15">
      <c r="A14" s="157"/>
      <c r="B14" s="158"/>
      <c r="C14" s="159"/>
      <c r="D14" s="160">
        <v>37881</v>
      </c>
      <c r="E14" s="161"/>
      <c r="F14" s="162">
        <v>35372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3.39</v>
      </c>
      <c r="C19" s="171">
        <f>ROUND(VALUE(SUBSTITUTE(実質収支比率等に係る経年分析!G$48,"▲","-")),2)</f>
        <v>3.55</v>
      </c>
      <c r="D19" s="171">
        <f>ROUND(VALUE(SUBSTITUTE(実質収支比率等に係る経年分析!H$48,"▲","-")),2)</f>
        <v>5.82</v>
      </c>
      <c r="E19" s="171">
        <f>ROUND(VALUE(SUBSTITUTE(実質収支比率等に係る経年分析!I$48,"▲","-")),2)</f>
        <v>2.83</v>
      </c>
      <c r="F19" s="171">
        <f>ROUND(VALUE(SUBSTITUTE(実質収支比率等に係る経年分析!J$48,"▲","-")),2)</f>
        <v>3.35</v>
      </c>
    </row>
    <row r="20" spans="1:11" x14ac:dyDescent="0.15">
      <c r="A20" s="171" t="s">
        <v>55</v>
      </c>
      <c r="B20" s="171">
        <f>ROUND(VALUE(SUBSTITUTE(実質収支比率等に係る経年分析!F$47,"▲","-")),2)</f>
        <v>6.56</v>
      </c>
      <c r="C20" s="171">
        <f>ROUND(VALUE(SUBSTITUTE(実質収支比率等に係る経年分析!G$47,"▲","-")),2)</f>
        <v>5.09</v>
      </c>
      <c r="D20" s="171">
        <f>ROUND(VALUE(SUBSTITUTE(実質収支比率等に係る経年分析!H$47,"▲","-")),2)</f>
        <v>5.5</v>
      </c>
      <c r="E20" s="171">
        <f>ROUND(VALUE(SUBSTITUTE(実質収支比率等に係る経年分析!I$47,"▲","-")),2)</f>
        <v>4.66</v>
      </c>
      <c r="F20" s="171">
        <f>ROUND(VALUE(SUBSTITUTE(実質収支比率等に係る経年分析!J$47,"▲","-")),2)</f>
        <v>7.3</v>
      </c>
    </row>
    <row r="21" spans="1:11" x14ac:dyDescent="0.15">
      <c r="A21" s="171" t="s">
        <v>56</v>
      </c>
      <c r="B21" s="171">
        <f>IF(ISNUMBER(VALUE(SUBSTITUTE(実質収支比率等に係る経年分析!F$49,"▲","-"))),ROUND(VALUE(SUBSTITUTE(実質収支比率等に係る経年分析!F$49,"▲","-")),2),NA())</f>
        <v>-1.77</v>
      </c>
      <c r="C21" s="171">
        <f>IF(ISNUMBER(VALUE(SUBSTITUTE(実質収支比率等に係る経年分析!G$49,"▲","-"))),ROUND(VALUE(SUBSTITUTE(実質収支比率等に係る経年分析!G$49,"▲","-")),2),NA())</f>
        <v>-1.3</v>
      </c>
      <c r="D21" s="171">
        <f>IF(ISNUMBER(VALUE(SUBSTITUTE(実質収支比率等に係る経年分析!H$49,"▲","-"))),ROUND(VALUE(SUBSTITUTE(実質収支比率等に係る経年分析!H$49,"▲","-")),2),NA())</f>
        <v>2.64</v>
      </c>
      <c r="E21" s="171">
        <f>IF(ISNUMBER(VALUE(SUBSTITUTE(実質収支比率等に係る経年分析!I$49,"▲","-"))),ROUND(VALUE(SUBSTITUTE(実質収支比率等に係る経年分析!I$49,"▲","-")),2),NA())</f>
        <v>-3.53</v>
      </c>
      <c r="F21" s="171">
        <f>IF(ISNUMBER(VALUE(SUBSTITUTE(実質収支比率等に係る経年分析!J$49,"▲","-"))),ROUND(VALUE(SUBSTITUTE(実質収支比率等に係る経年分析!J$49,"▲","-")),2),NA())</f>
        <v>3.36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0.05</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飯田市後期高齢者医療特別会計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7.0000000000000007E-2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0.09</v>
      </c>
    </row>
    <row r="30" spans="1:11" x14ac:dyDescent="0.15">
      <c r="A30" s="172" t="str">
        <f>IF(連結実質赤字比率に係る赤字・黒字の構成分析!C$40="",NA(),連結実質赤字比率に係る赤字・黒字の構成分析!C$40)</f>
        <v>飯田市介護老人保健施設事業特別会計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0.14000000000000001</v>
      </c>
    </row>
    <row r="31" spans="1:11" x14ac:dyDescent="0.15">
      <c r="A31" s="172" t="str">
        <f>IF(連結実質赤字比率に係る赤字・黒字の構成分析!C$39="",NA(),連結実質赤字比率に係る赤字・黒字の構成分析!C$39)</f>
        <v>飯田市国民健康保険特別会計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1.99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0.97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v>
      </c>
    </row>
    <row r="32" spans="1:11" x14ac:dyDescent="0.15">
      <c r="A32" s="172" t="str">
        <f>IF(連結実質赤字比率に係る赤字・黒字の構成分析!C$38="",NA(),連結実質赤字比率に係る赤字・黒字の構成分析!C$38)</f>
        <v>飯田市介護保険特別会計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1.1000000000000001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1.43</v>
      </c>
    </row>
    <row r="33" spans="1:16" x14ac:dyDescent="0.15">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3.33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3.48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5.75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2.81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3.33</v>
      </c>
    </row>
    <row r="34" spans="1:16" x14ac:dyDescent="0.15">
      <c r="A34" s="172" t="str">
        <f>IF(連結実質赤字比率に係る赤字・黒字の構成分析!C$36="",NA(),連結実質赤字比率に係る赤字・黒字の構成分析!C$36)</f>
        <v>飯田市下水道事業会計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3.28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4.91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4.8899999999999997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4.3</v>
      </c>
    </row>
    <row r="35" spans="1:16" x14ac:dyDescent="0.15">
      <c r="A35" s="172" t="str">
        <f>IF(連結実質赤字比率に係る赤字・黒字の構成分析!C$35="",NA(),連結実質赤字比率に係る赤字・黒字の構成分析!C$35)</f>
        <v>飯田市水道事業会計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7.14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7.23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6.71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5.91</v>
      </c>
    </row>
    <row r="36" spans="1:16" x14ac:dyDescent="0.15">
      <c r="A36" s="172" t="str">
        <f>IF(連結実質赤字比率に係る赤字・黒字の構成分析!C$34="",NA(),連結実質赤字比率に係る赤字・黒字の構成分析!C$34)</f>
        <v>飯田市病院事業会計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14.42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14.38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14.76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17.670000000000002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18.78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6013</v>
      </c>
      <c r="E42" s="173"/>
      <c r="F42" s="173"/>
      <c r="G42" s="173">
        <f>'実質公債費比率（分子）の構造'!L$52</f>
        <v>6103</v>
      </c>
      <c r="H42" s="173"/>
      <c r="I42" s="173"/>
      <c r="J42" s="173">
        <f>'実質公債費比率（分子）の構造'!M$52</f>
        <v>5936</v>
      </c>
      <c r="K42" s="173"/>
      <c r="L42" s="173"/>
      <c r="M42" s="173">
        <f>'実質公債費比率（分子）の構造'!N$52</f>
        <v>5707</v>
      </c>
      <c r="N42" s="173"/>
      <c r="O42" s="173"/>
      <c r="P42" s="173">
        <f>'実質公債費比率（分子）の構造'!O$52</f>
        <v>5657</v>
      </c>
    </row>
    <row r="43" spans="1:16" x14ac:dyDescent="0.15">
      <c r="A43" s="173" t="s">
        <v>64</v>
      </c>
      <c r="B43" s="173" t="str">
        <f>'実質公債費比率（分子）の構造'!K$51</f>
        <v>-</v>
      </c>
      <c r="C43" s="173"/>
      <c r="D43" s="173"/>
      <c r="E43" s="173">
        <f>'実質公債費比率（分子）の構造'!L$51</f>
        <v>0</v>
      </c>
      <c r="F43" s="173"/>
      <c r="G43" s="173"/>
      <c r="H43" s="173">
        <f>'実質公債費比率（分子）の構造'!M$51</f>
        <v>1</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119</v>
      </c>
      <c r="C44" s="173"/>
      <c r="D44" s="173"/>
      <c r="E44" s="173">
        <f>'実質公債費比率（分子）の構造'!L$50</f>
        <v>231</v>
      </c>
      <c r="F44" s="173"/>
      <c r="G44" s="173"/>
      <c r="H44" s="173">
        <f>'実質公債費比率（分子）の構造'!M$50</f>
        <v>171</v>
      </c>
      <c r="I44" s="173"/>
      <c r="J44" s="173"/>
      <c r="K44" s="173">
        <f>'実質公債費比率（分子）の構造'!N$50</f>
        <v>163</v>
      </c>
      <c r="L44" s="173"/>
      <c r="M44" s="173"/>
      <c r="N44" s="173">
        <f>'実質公債費比率（分子）の構造'!O$50</f>
        <v>149</v>
      </c>
      <c r="O44" s="173"/>
      <c r="P44" s="173"/>
    </row>
    <row r="45" spans="1:16" x14ac:dyDescent="0.15">
      <c r="A45" s="173" t="s">
        <v>66</v>
      </c>
      <c r="B45" s="173">
        <f>'実質公債費比率（分子）の構造'!K$49</f>
        <v>249</v>
      </c>
      <c r="C45" s="173"/>
      <c r="D45" s="173"/>
      <c r="E45" s="173">
        <f>'実質公債費比率（分子）の構造'!L$49</f>
        <v>135</v>
      </c>
      <c r="F45" s="173"/>
      <c r="G45" s="173"/>
      <c r="H45" s="173">
        <f>'実質公債費比率（分子）の構造'!M$49</f>
        <v>156</v>
      </c>
      <c r="I45" s="173"/>
      <c r="J45" s="173"/>
      <c r="K45" s="173">
        <f>'実質公債費比率（分子）の構造'!N$49</f>
        <v>402</v>
      </c>
      <c r="L45" s="173"/>
      <c r="M45" s="173"/>
      <c r="N45" s="173">
        <f>'実質公債費比率（分子）の構造'!O$49</f>
        <v>474</v>
      </c>
      <c r="O45" s="173"/>
      <c r="P45" s="173"/>
    </row>
    <row r="46" spans="1:16" x14ac:dyDescent="0.15">
      <c r="A46" s="173" t="s">
        <v>67</v>
      </c>
      <c r="B46" s="173">
        <f>'実質公債費比率（分子）の構造'!K$48</f>
        <v>2632</v>
      </c>
      <c r="C46" s="173"/>
      <c r="D46" s="173"/>
      <c r="E46" s="173">
        <f>'実質公債費比率（分子）の構造'!L$48</f>
        <v>2515</v>
      </c>
      <c r="F46" s="173"/>
      <c r="G46" s="173"/>
      <c r="H46" s="173">
        <f>'実質公債費比率（分子）の構造'!M$48</f>
        <v>2407</v>
      </c>
      <c r="I46" s="173"/>
      <c r="J46" s="173"/>
      <c r="K46" s="173">
        <f>'実質公債費比率（分子）の構造'!N$48</f>
        <v>1997</v>
      </c>
      <c r="L46" s="173"/>
      <c r="M46" s="173"/>
      <c r="N46" s="173">
        <f>'実質公債費比率（分子）の構造'!O$48</f>
        <v>1909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4858</v>
      </c>
      <c r="C49" s="173"/>
      <c r="D49" s="173"/>
      <c r="E49" s="173">
        <f>'実質公債費比率（分子）の構造'!L$45</f>
        <v>5088</v>
      </c>
      <c r="F49" s="173"/>
      <c r="G49" s="173"/>
      <c r="H49" s="173">
        <f>'実質公債費比率（分子）の構造'!M$45</f>
        <v>4958</v>
      </c>
      <c r="I49" s="173"/>
      <c r="J49" s="173"/>
      <c r="K49" s="173">
        <f>'実質公債費比率（分子）の構造'!N$45</f>
        <v>4807</v>
      </c>
      <c r="L49" s="173"/>
      <c r="M49" s="173"/>
      <c r="N49" s="173">
        <f>'実質公債費比率（分子）の構造'!O$45</f>
        <v>4788</v>
      </c>
      <c r="O49" s="173"/>
      <c r="P49" s="173"/>
    </row>
    <row r="50" spans="1:16" x14ac:dyDescent="0.15">
      <c r="A50" s="173" t="s">
        <v>71</v>
      </c>
      <c r="B50" s="173" t="e">
        <f>NA()</f>
        <v>#N/A</v>
      </c>
      <c r="C50" s="173">
        <f>IF(ISNUMBER('実質公債費比率（分子）の構造'!K$53),'実質公債費比率（分子）の構造'!K$53,NA())</f>
        <v>1845</v>
      </c>
      <c r="D50" s="173" t="e">
        <f>NA()</f>
        <v>#N/A</v>
      </c>
      <c r="E50" s="173" t="e">
        <f>NA()</f>
        <v>#N/A</v>
      </c>
      <c r="F50" s="173">
        <f>IF(ISNUMBER('実質公債費比率（分子）の構造'!L$53),'実質公債費比率（分子）の構造'!L$53,NA())</f>
        <v>1866</v>
      </c>
      <c r="G50" s="173" t="e">
        <f>NA()</f>
        <v>#N/A</v>
      </c>
      <c r="H50" s="173" t="e">
        <f>NA()</f>
        <v>#N/A</v>
      </c>
      <c r="I50" s="173">
        <f>IF(ISNUMBER('実質公債費比率（分子）の構造'!M$53),'実質公債費比率（分子）の構造'!M$53,NA())</f>
        <v>1757</v>
      </c>
      <c r="J50" s="173" t="e">
        <f>NA()</f>
        <v>#N/A</v>
      </c>
      <c r="K50" s="173" t="e">
        <f>NA()</f>
        <v>#N/A</v>
      </c>
      <c r="L50" s="173">
        <f>IF(ISNUMBER('実質公債費比率（分子）の構造'!N$53),'実質公債費比率（分子）の構造'!N$53,NA())</f>
        <v>1662</v>
      </c>
      <c r="M50" s="173" t="e">
        <f>NA()</f>
        <v>#N/A</v>
      </c>
      <c r="N50" s="173" t="e">
        <f>NA()</f>
        <v>#N/A</v>
      </c>
      <c r="O50" s="173">
        <f>IF(ISNUMBER('実質公債費比率（分子）の構造'!O$53),'実質公債費比率（分子）の構造'!O$53,NA())</f>
        <v>1663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49266</v>
      </c>
      <c r="E56" s="172"/>
      <c r="F56" s="172"/>
      <c r="G56" s="172">
        <f>'将来負担比率（分子）の構造'!J$52</f>
        <v>47906</v>
      </c>
      <c r="H56" s="172"/>
      <c r="I56" s="172"/>
      <c r="J56" s="172">
        <f>'将来負担比率（分子）の構造'!K$52</f>
        <v>45570</v>
      </c>
      <c r="K56" s="172"/>
      <c r="L56" s="172"/>
      <c r="M56" s="172">
        <f>'将来負担比率（分子）の構造'!L$52</f>
        <v>43812</v>
      </c>
      <c r="N56" s="172"/>
      <c r="O56" s="172"/>
      <c r="P56" s="172">
        <f>'将来負担比率（分子）の構造'!M$52</f>
        <v>42049</v>
      </c>
    </row>
    <row r="57" spans="1:16" x14ac:dyDescent="0.15">
      <c r="A57" s="172" t="s">
        <v>42</v>
      </c>
      <c r="B57" s="172"/>
      <c r="C57" s="172"/>
      <c r="D57" s="172">
        <f>'将来負担比率（分子）の構造'!I$51</f>
        <v>9239</v>
      </c>
      <c r="E57" s="172"/>
      <c r="F57" s="172"/>
      <c r="G57" s="172">
        <f>'将来負担比率（分子）の構造'!J$51</f>
        <v>8835</v>
      </c>
      <c r="H57" s="172"/>
      <c r="I57" s="172"/>
      <c r="J57" s="172">
        <f>'将来負担比率（分子）の構造'!K$51</f>
        <v>8872</v>
      </c>
      <c r="K57" s="172"/>
      <c r="L57" s="172"/>
      <c r="M57" s="172">
        <f>'将来負担比率（分子）の構造'!L$51</f>
        <v>9079</v>
      </c>
      <c r="N57" s="172"/>
      <c r="O57" s="172"/>
      <c r="P57" s="172">
        <f>'将来負担比率（分子）の構造'!M$51</f>
        <v>9142</v>
      </c>
    </row>
    <row r="58" spans="1:16" x14ac:dyDescent="0.15">
      <c r="A58" s="172" t="s">
        <v>41</v>
      </c>
      <c r="B58" s="172"/>
      <c r="C58" s="172"/>
      <c r="D58" s="172">
        <f>'将来負担比率（分子）の構造'!I$50</f>
        <v>11679</v>
      </c>
      <c r="E58" s="172"/>
      <c r="F58" s="172"/>
      <c r="G58" s="172">
        <f>'将来負担比率（分子）の構造'!J$50</f>
        <v>11363</v>
      </c>
      <c r="H58" s="172"/>
      <c r="I58" s="172"/>
      <c r="J58" s="172">
        <f>'将来負担比率（分子）の構造'!K$50</f>
        <v>11151</v>
      </c>
      <c r="K58" s="172"/>
      <c r="L58" s="172"/>
      <c r="M58" s="172">
        <f>'将来負担比率（分子）の構造'!L$50</f>
        <v>11169</v>
      </c>
      <c r="N58" s="172"/>
      <c r="O58" s="172"/>
      <c r="P58" s="172">
        <f>'将来負担比率（分子）の構造'!M$50</f>
        <v>12293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7164</v>
      </c>
      <c r="C62" s="172"/>
      <c r="D62" s="172"/>
      <c r="E62" s="172">
        <f>'将来負担比率（分子）の構造'!J$45</f>
        <v>7054</v>
      </c>
      <c r="F62" s="172"/>
      <c r="G62" s="172"/>
      <c r="H62" s="172">
        <f>'将来負担比率（分子）の構造'!K$45</f>
        <v>7038</v>
      </c>
      <c r="I62" s="172"/>
      <c r="J62" s="172"/>
      <c r="K62" s="172">
        <f>'将来負担比率（分子）の構造'!L$45</f>
        <v>6934</v>
      </c>
      <c r="L62" s="172"/>
      <c r="M62" s="172"/>
      <c r="N62" s="172">
        <f>'将来負担比率（分子）の構造'!M$45</f>
        <v>6866</v>
      </c>
      <c r="O62" s="172"/>
      <c r="P62" s="172"/>
    </row>
    <row r="63" spans="1:16" x14ac:dyDescent="0.15">
      <c r="A63" s="172" t="s">
        <v>34</v>
      </c>
      <c r="B63" s="172">
        <f>'将来負担比率（分子）の構造'!I$44</f>
        <v>2479</v>
      </c>
      <c r="C63" s="172"/>
      <c r="D63" s="172"/>
      <c r="E63" s="172">
        <f>'将来負担比率（分子）の構造'!J$44</f>
        <v>2107</v>
      </c>
      <c r="F63" s="172"/>
      <c r="G63" s="172"/>
      <c r="H63" s="172">
        <f>'将来負担比率（分子）の構造'!K$44</f>
        <v>2142</v>
      </c>
      <c r="I63" s="172"/>
      <c r="J63" s="172"/>
      <c r="K63" s="172">
        <f>'将来負担比率（分子）の構造'!L$44</f>
        <v>2017</v>
      </c>
      <c r="L63" s="172"/>
      <c r="M63" s="172"/>
      <c r="N63" s="172">
        <f>'将来負担比率（分子）の構造'!M$44</f>
        <v>1810</v>
      </c>
      <c r="O63" s="172"/>
      <c r="P63" s="172"/>
    </row>
    <row r="64" spans="1:16" x14ac:dyDescent="0.15">
      <c r="A64" s="172" t="s">
        <v>33</v>
      </c>
      <c r="B64" s="172">
        <f>'将来負担比率（分子）の構造'!I$43</f>
        <v>22376</v>
      </c>
      <c r="C64" s="172"/>
      <c r="D64" s="172"/>
      <c r="E64" s="172">
        <f>'将来負担比率（分子）の構造'!J$43</f>
        <v>20590</v>
      </c>
      <c r="F64" s="172"/>
      <c r="G64" s="172"/>
      <c r="H64" s="172">
        <f>'将来負担比率（分子）の構造'!K$43</f>
        <v>19265</v>
      </c>
      <c r="I64" s="172"/>
      <c r="J64" s="172"/>
      <c r="K64" s="172">
        <f>'将来負担比率（分子）の構造'!L$43</f>
        <v>17185</v>
      </c>
      <c r="L64" s="172"/>
      <c r="M64" s="172"/>
      <c r="N64" s="172">
        <f>'将来負担比率（分子）の構造'!M$43</f>
        <v>14989</v>
      </c>
      <c r="O64" s="172"/>
      <c r="P64" s="172"/>
    </row>
    <row r="65" spans="1:16" x14ac:dyDescent="0.15">
      <c r="A65" s="172" t="s">
        <v>32</v>
      </c>
      <c r="B65" s="172">
        <f>'将来負担比率（分子）の構造'!I$42</f>
        <v>1200</v>
      </c>
      <c r="C65" s="172"/>
      <c r="D65" s="172"/>
      <c r="E65" s="172">
        <f>'将来負担比率（分子）の構造'!J$42</f>
        <v>1010</v>
      </c>
      <c r="F65" s="172"/>
      <c r="G65" s="172"/>
      <c r="H65" s="172">
        <f>'将来負担比率（分子）の構造'!K$42</f>
        <v>849</v>
      </c>
      <c r="I65" s="172"/>
      <c r="J65" s="172"/>
      <c r="K65" s="172">
        <f>'将来負担比率（分子）の構造'!L$42</f>
        <v>3941</v>
      </c>
      <c r="L65" s="172"/>
      <c r="M65" s="172"/>
      <c r="N65" s="172">
        <f>'将来負担比率（分子）の構造'!M$42</f>
        <v>4878</v>
      </c>
      <c r="O65" s="172"/>
      <c r="P65" s="172"/>
    </row>
    <row r="66" spans="1:16" x14ac:dyDescent="0.15">
      <c r="A66" s="172" t="s">
        <v>31</v>
      </c>
      <c r="B66" s="172">
        <f>'将来負担比率（分子）の構造'!I$41</f>
        <v>42169</v>
      </c>
      <c r="C66" s="172"/>
      <c r="D66" s="172"/>
      <c r="E66" s="172">
        <f>'将来負担比率（分子）の構造'!J$41</f>
        <v>42342</v>
      </c>
      <c r="F66" s="172"/>
      <c r="G66" s="172"/>
      <c r="H66" s="172">
        <f>'将来負担比率（分子）の構造'!K$41</f>
        <v>42041</v>
      </c>
      <c r="I66" s="172"/>
      <c r="J66" s="172"/>
      <c r="K66" s="172">
        <f>'将来負担比率（分子）の構造'!L$41</f>
        <v>41224</v>
      </c>
      <c r="L66" s="172"/>
      <c r="M66" s="172"/>
      <c r="N66" s="172">
        <f>'将来負担比率（分子）の構造'!M$41</f>
        <v>40288</v>
      </c>
      <c r="O66" s="172"/>
      <c r="P66" s="172"/>
    </row>
    <row r="67" spans="1:16" x14ac:dyDescent="0.15">
      <c r="A67" s="172" t="s">
        <v>75</v>
      </c>
      <c r="B67" s="172" t="e">
        <f>NA()</f>
        <v>#N/A</v>
      </c>
      <c r="C67" s="172">
        <f>IF(ISNUMBER('将来負担比率（分子）の構造'!I$53), IF('将来負担比率（分子）の構造'!I$53 &lt; 0, 0, '将来負担比率（分子）の構造'!I$53), NA())</f>
        <v>5204</v>
      </c>
      <c r="D67" s="172" t="e">
        <f>NA()</f>
        <v>#N/A</v>
      </c>
      <c r="E67" s="172" t="e">
        <f>NA()</f>
        <v>#N/A</v>
      </c>
      <c r="F67" s="172">
        <f>IF(ISNUMBER('将来負担比率（分子）の構造'!J$53), IF('将来負担比率（分子）の構造'!J$53 &lt; 0, 0, '将来負担比率（分子）の構造'!J$53), NA())</f>
        <v>4999</v>
      </c>
      <c r="G67" s="172" t="e">
        <f>NA()</f>
        <v>#N/A</v>
      </c>
      <c r="H67" s="172" t="e">
        <f>NA()</f>
        <v>#N/A</v>
      </c>
      <c r="I67" s="172">
        <f>IF(ISNUMBER('将来負担比率（分子）の構造'!K$53), IF('将来負担比率（分子）の構造'!K$53 &lt; 0, 0, '将来負担比率（分子）の構造'!K$53), NA())</f>
        <v>5742</v>
      </c>
      <c r="J67" s="172" t="e">
        <f>NA()</f>
        <v>#N/A</v>
      </c>
      <c r="K67" s="172" t="e">
        <f>NA()</f>
        <v>#N/A</v>
      </c>
      <c r="L67" s="172">
        <f>IF(ISNUMBER('将来負担比率（分子）の構造'!L$53), IF('将来負担比率（分子）の構造'!L$53 &lt; 0, 0, '将来負担比率（分子）の構造'!L$53), NA())</f>
        <v>7241</v>
      </c>
      <c r="M67" s="172" t="e">
        <f>NA()</f>
        <v>#N/A</v>
      </c>
      <c r="N67" s="172" t="e">
        <f>NA()</f>
        <v>#N/A</v>
      </c>
      <c r="O67" s="172">
        <f>IF(ISNUMBER('将来負担比率（分子）の構造'!M$53), IF('将来負担比率（分子）の構造'!M$53 &lt; 0, 0, '将来負担比率（分子）の構造'!M$53), NA())</f>
        <v>5346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1479</v>
      </c>
      <c r="C72" s="176">
        <f>基金残高に係る経年分析!G55</f>
        <v>1287</v>
      </c>
      <c r="D72" s="176">
        <f>基金残高に係る経年分析!H55</f>
        <v>2072</v>
      </c>
    </row>
    <row r="73" spans="1:16" x14ac:dyDescent="0.15">
      <c r="A73" s="175" t="s">
        <v>78</v>
      </c>
      <c r="B73" s="176">
        <f>基金残高に係る経年分析!F56</f>
        <v>1476</v>
      </c>
      <c r="C73" s="176">
        <f>基金残高に係る経年分析!G56</f>
        <v>1484</v>
      </c>
      <c r="D73" s="176">
        <f>基金残高に係る経年分析!H56</f>
        <v>1490</v>
      </c>
    </row>
    <row r="74" spans="1:16" x14ac:dyDescent="0.15">
      <c r="A74" s="175" t="s">
        <v>79</v>
      </c>
      <c r="B74" s="176">
        <f>基金残高に係る経年分析!F57</f>
        <v>8890</v>
      </c>
      <c r="C74" s="176">
        <f>基金残高に係る経年分析!G57</f>
        <v>8871</v>
      </c>
      <c r="D74" s="176">
        <f>基金残高に係る経年分析!H57</f>
        <v>8896</v>
      </c>
    </row>
  </sheetData>
  <sheetProtection algorithmName="SHA-512" hashValue="5awn3cAdDttIRbR8m3aZ/ww5yNvFopzfXNxnxKttFwayAuRN0OQ7AGuYuoUPsE6LU+1n1poe/qMWMcuwYiGG5w==" saltValue="CWVy2ER8kE+F1wlpu74u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213</v>
      </c>
      <c r="DI1" s="750"/>
      <c r="DJ1" s="750"/>
      <c r="DK1" s="750"/>
      <c r="DL1" s="750"/>
      <c r="DM1" s="750"/>
      <c r="DN1" s="751"/>
      <c r="DO1" s="211"/>
      <c r="DP1" s="749" t="s">
        <v>214</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215</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217</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218</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219</v>
      </c>
      <c r="S4" s="712"/>
      <c r="T4" s="712"/>
      <c r="U4" s="712"/>
      <c r="V4" s="712"/>
      <c r="W4" s="712"/>
      <c r="X4" s="712"/>
      <c r="Y4" s="713"/>
      <c r="Z4" s="711" t="s">
        <v>220</v>
      </c>
      <c r="AA4" s="712"/>
      <c r="AB4" s="712"/>
      <c r="AC4" s="713"/>
      <c r="AD4" s="711" t="s">
        <v>221</v>
      </c>
      <c r="AE4" s="712"/>
      <c r="AF4" s="712"/>
      <c r="AG4" s="712"/>
      <c r="AH4" s="712"/>
      <c r="AI4" s="712"/>
      <c r="AJ4" s="712"/>
      <c r="AK4" s="713"/>
      <c r="AL4" s="711" t="s">
        <v>220</v>
      </c>
      <c r="AM4" s="712"/>
      <c r="AN4" s="712"/>
      <c r="AO4" s="713"/>
      <c r="AP4" s="752" t="s">
        <v>222</v>
      </c>
      <c r="AQ4" s="752"/>
      <c r="AR4" s="752"/>
      <c r="AS4" s="752"/>
      <c r="AT4" s="752"/>
      <c r="AU4" s="752"/>
      <c r="AV4" s="752"/>
      <c r="AW4" s="752"/>
      <c r="AX4" s="752"/>
      <c r="AY4" s="752"/>
      <c r="AZ4" s="752"/>
      <c r="BA4" s="752"/>
      <c r="BB4" s="752"/>
      <c r="BC4" s="752"/>
      <c r="BD4" s="752"/>
      <c r="BE4" s="752"/>
      <c r="BF4" s="752"/>
      <c r="BG4" s="752" t="s">
        <v>223</v>
      </c>
      <c r="BH4" s="752"/>
      <c r="BI4" s="752"/>
      <c r="BJ4" s="752"/>
      <c r="BK4" s="752"/>
      <c r="BL4" s="752"/>
      <c r="BM4" s="752"/>
      <c r="BN4" s="752"/>
      <c r="BO4" s="752" t="s">
        <v>220</v>
      </c>
      <c r="BP4" s="752"/>
      <c r="BQ4" s="752"/>
      <c r="BR4" s="752"/>
      <c r="BS4" s="752" t="s">
        <v>224</v>
      </c>
      <c r="BT4" s="752"/>
      <c r="BU4" s="752"/>
      <c r="BV4" s="752"/>
      <c r="BW4" s="752"/>
      <c r="BX4" s="752"/>
      <c r="BY4" s="752"/>
      <c r="BZ4" s="752"/>
      <c r="CA4" s="752"/>
      <c r="CB4" s="752"/>
      <c r="CD4" s="711" t="s">
        <v>225</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226</v>
      </c>
      <c r="C5" s="709"/>
      <c r="D5" s="709"/>
      <c r="E5" s="709"/>
      <c r="F5" s="709"/>
      <c r="G5" s="709"/>
      <c r="H5" s="709"/>
      <c r="I5" s="709"/>
      <c r="J5" s="709"/>
      <c r="K5" s="709"/>
      <c r="L5" s="709"/>
      <c r="M5" s="709"/>
      <c r="N5" s="709"/>
      <c r="O5" s="709"/>
      <c r="P5" s="709"/>
      <c r="Q5" s="710"/>
      <c r="R5" s="705">
        <v>12916317</v>
      </c>
      <c r="S5" s="706"/>
      <c r="T5" s="706"/>
      <c r="U5" s="706"/>
      <c r="V5" s="706"/>
      <c r="W5" s="706"/>
      <c r="X5" s="706"/>
      <c r="Y5" s="734"/>
      <c r="Z5" s="747">
        <v>23.8</v>
      </c>
      <c r="AA5" s="747"/>
      <c r="AB5" s="747"/>
      <c r="AC5" s="747"/>
      <c r="AD5" s="748">
        <v>12263885</v>
      </c>
      <c r="AE5" s="748"/>
      <c r="AF5" s="748"/>
      <c r="AG5" s="748"/>
      <c r="AH5" s="748"/>
      <c r="AI5" s="748"/>
      <c r="AJ5" s="748"/>
      <c r="AK5" s="748"/>
      <c r="AL5" s="735">
        <v>44.3</v>
      </c>
      <c r="AM5" s="720"/>
      <c r="AN5" s="720"/>
      <c r="AO5" s="736"/>
      <c r="AP5" s="708" t="s">
        <v>227</v>
      </c>
      <c r="AQ5" s="709"/>
      <c r="AR5" s="709"/>
      <c r="AS5" s="709"/>
      <c r="AT5" s="709"/>
      <c r="AU5" s="709"/>
      <c r="AV5" s="709"/>
      <c r="AW5" s="709"/>
      <c r="AX5" s="709"/>
      <c r="AY5" s="709"/>
      <c r="AZ5" s="709"/>
      <c r="BA5" s="709"/>
      <c r="BB5" s="709"/>
      <c r="BC5" s="709"/>
      <c r="BD5" s="709"/>
      <c r="BE5" s="709"/>
      <c r="BF5" s="710"/>
      <c r="BG5" s="658">
        <v>12262264</v>
      </c>
      <c r="BH5" s="659"/>
      <c r="BI5" s="659"/>
      <c r="BJ5" s="659"/>
      <c r="BK5" s="659"/>
      <c r="BL5" s="659"/>
      <c r="BM5" s="659"/>
      <c r="BN5" s="660"/>
      <c r="BO5" s="684">
        <v>94.9</v>
      </c>
      <c r="BP5" s="684"/>
      <c r="BQ5" s="684"/>
      <c r="BR5" s="684"/>
      <c r="BS5" s="685">
        <v>101163</v>
      </c>
      <c r="BT5" s="685"/>
      <c r="BU5" s="685"/>
      <c r="BV5" s="685"/>
      <c r="BW5" s="685"/>
      <c r="BX5" s="685"/>
      <c r="BY5" s="685"/>
      <c r="BZ5" s="685"/>
      <c r="CA5" s="685"/>
      <c r="CB5" s="730"/>
      <c r="CD5" s="711" t="s">
        <v>222</v>
      </c>
      <c r="CE5" s="712"/>
      <c r="CF5" s="712"/>
      <c r="CG5" s="712"/>
      <c r="CH5" s="712"/>
      <c r="CI5" s="712"/>
      <c r="CJ5" s="712"/>
      <c r="CK5" s="712"/>
      <c r="CL5" s="712"/>
      <c r="CM5" s="712"/>
      <c r="CN5" s="712"/>
      <c r="CO5" s="712"/>
      <c r="CP5" s="712"/>
      <c r="CQ5" s="713"/>
      <c r="CR5" s="711" t="s">
        <v>228</v>
      </c>
      <c r="CS5" s="712"/>
      <c r="CT5" s="712"/>
      <c r="CU5" s="712"/>
      <c r="CV5" s="712"/>
      <c r="CW5" s="712"/>
      <c r="CX5" s="712"/>
      <c r="CY5" s="713"/>
      <c r="CZ5" s="711" t="s">
        <v>220</v>
      </c>
      <c r="DA5" s="712"/>
      <c r="DB5" s="712"/>
      <c r="DC5" s="713"/>
      <c r="DD5" s="711" t="s">
        <v>229</v>
      </c>
      <c r="DE5" s="712"/>
      <c r="DF5" s="712"/>
      <c r="DG5" s="712"/>
      <c r="DH5" s="712"/>
      <c r="DI5" s="712"/>
      <c r="DJ5" s="712"/>
      <c r="DK5" s="712"/>
      <c r="DL5" s="712"/>
      <c r="DM5" s="712"/>
      <c r="DN5" s="712"/>
      <c r="DO5" s="712"/>
      <c r="DP5" s="713"/>
      <c r="DQ5" s="711" t="s">
        <v>230</v>
      </c>
      <c r="DR5" s="712"/>
      <c r="DS5" s="712"/>
      <c r="DT5" s="712"/>
      <c r="DU5" s="712"/>
      <c r="DV5" s="712"/>
      <c r="DW5" s="712"/>
      <c r="DX5" s="712"/>
      <c r="DY5" s="712"/>
      <c r="DZ5" s="712"/>
      <c r="EA5" s="712"/>
      <c r="EB5" s="712"/>
      <c r="EC5" s="713"/>
    </row>
    <row r="6" spans="2:143" ht="11.25" customHeight="1" x14ac:dyDescent="0.15">
      <c r="B6" s="655" t="s">
        <v>231</v>
      </c>
      <c r="C6" s="656"/>
      <c r="D6" s="656"/>
      <c r="E6" s="656"/>
      <c r="F6" s="656"/>
      <c r="G6" s="656"/>
      <c r="H6" s="656"/>
      <c r="I6" s="656"/>
      <c r="J6" s="656"/>
      <c r="K6" s="656"/>
      <c r="L6" s="656"/>
      <c r="M6" s="656"/>
      <c r="N6" s="656"/>
      <c r="O6" s="656"/>
      <c r="P6" s="656"/>
      <c r="Q6" s="657"/>
      <c r="R6" s="658">
        <v>500378</v>
      </c>
      <c r="S6" s="659"/>
      <c r="T6" s="659"/>
      <c r="U6" s="659"/>
      <c r="V6" s="659"/>
      <c r="W6" s="659"/>
      <c r="X6" s="659"/>
      <c r="Y6" s="660"/>
      <c r="Z6" s="684">
        <v>0.9</v>
      </c>
      <c r="AA6" s="684"/>
      <c r="AB6" s="684"/>
      <c r="AC6" s="684"/>
      <c r="AD6" s="685">
        <v>500378</v>
      </c>
      <c r="AE6" s="685"/>
      <c r="AF6" s="685"/>
      <c r="AG6" s="685"/>
      <c r="AH6" s="685"/>
      <c r="AI6" s="685"/>
      <c r="AJ6" s="685"/>
      <c r="AK6" s="685"/>
      <c r="AL6" s="661">
        <v>1.8</v>
      </c>
      <c r="AM6" s="662"/>
      <c r="AN6" s="662"/>
      <c r="AO6" s="686"/>
      <c r="AP6" s="655" t="s">
        <v>232</v>
      </c>
      <c r="AQ6" s="656"/>
      <c r="AR6" s="656"/>
      <c r="AS6" s="656"/>
      <c r="AT6" s="656"/>
      <c r="AU6" s="656"/>
      <c r="AV6" s="656"/>
      <c r="AW6" s="656"/>
      <c r="AX6" s="656"/>
      <c r="AY6" s="656"/>
      <c r="AZ6" s="656"/>
      <c r="BA6" s="656"/>
      <c r="BB6" s="656"/>
      <c r="BC6" s="656"/>
      <c r="BD6" s="656"/>
      <c r="BE6" s="656"/>
      <c r="BF6" s="657"/>
      <c r="BG6" s="658">
        <v>12262264</v>
      </c>
      <c r="BH6" s="659"/>
      <c r="BI6" s="659"/>
      <c r="BJ6" s="659"/>
      <c r="BK6" s="659"/>
      <c r="BL6" s="659"/>
      <c r="BM6" s="659"/>
      <c r="BN6" s="660"/>
      <c r="BO6" s="684">
        <v>94.9</v>
      </c>
      <c r="BP6" s="684"/>
      <c r="BQ6" s="684"/>
      <c r="BR6" s="684"/>
      <c r="BS6" s="685">
        <v>101163</v>
      </c>
      <c r="BT6" s="685"/>
      <c r="BU6" s="685"/>
      <c r="BV6" s="685"/>
      <c r="BW6" s="685"/>
      <c r="BX6" s="685"/>
      <c r="BY6" s="685"/>
      <c r="BZ6" s="685"/>
      <c r="CA6" s="685"/>
      <c r="CB6" s="730"/>
      <c r="CD6" s="708" t="s">
        <v>233</v>
      </c>
      <c r="CE6" s="709"/>
      <c r="CF6" s="709"/>
      <c r="CG6" s="709"/>
      <c r="CH6" s="709"/>
      <c r="CI6" s="709"/>
      <c r="CJ6" s="709"/>
      <c r="CK6" s="709"/>
      <c r="CL6" s="709"/>
      <c r="CM6" s="709"/>
      <c r="CN6" s="709"/>
      <c r="CO6" s="709"/>
      <c r="CP6" s="709"/>
      <c r="CQ6" s="710"/>
      <c r="CR6" s="658">
        <v>258243</v>
      </c>
      <c r="CS6" s="659"/>
      <c r="CT6" s="659"/>
      <c r="CU6" s="659"/>
      <c r="CV6" s="659"/>
      <c r="CW6" s="659"/>
      <c r="CX6" s="659"/>
      <c r="CY6" s="660"/>
      <c r="CZ6" s="735">
        <v>0.5</v>
      </c>
      <c r="DA6" s="720"/>
      <c r="DB6" s="720"/>
      <c r="DC6" s="737"/>
      <c r="DD6" s="664" t="s">
        <v>131</v>
      </c>
      <c r="DE6" s="659"/>
      <c r="DF6" s="659"/>
      <c r="DG6" s="659"/>
      <c r="DH6" s="659"/>
      <c r="DI6" s="659"/>
      <c r="DJ6" s="659"/>
      <c r="DK6" s="659"/>
      <c r="DL6" s="659"/>
      <c r="DM6" s="659"/>
      <c r="DN6" s="659"/>
      <c r="DO6" s="659"/>
      <c r="DP6" s="660"/>
      <c r="DQ6" s="664">
        <v>258243</v>
      </c>
      <c r="DR6" s="659"/>
      <c r="DS6" s="659"/>
      <c r="DT6" s="659"/>
      <c r="DU6" s="659"/>
      <c r="DV6" s="659"/>
      <c r="DW6" s="659"/>
      <c r="DX6" s="659"/>
      <c r="DY6" s="659"/>
      <c r="DZ6" s="659"/>
      <c r="EA6" s="659"/>
      <c r="EB6" s="659"/>
      <c r="EC6" s="694"/>
    </row>
    <row r="7" spans="2:143" ht="11.25" customHeight="1" x14ac:dyDescent="0.15">
      <c r="B7" s="655" t="s">
        <v>234</v>
      </c>
      <c r="C7" s="656"/>
      <c r="D7" s="656"/>
      <c r="E7" s="656"/>
      <c r="F7" s="656"/>
      <c r="G7" s="656"/>
      <c r="H7" s="656"/>
      <c r="I7" s="656"/>
      <c r="J7" s="656"/>
      <c r="K7" s="656"/>
      <c r="L7" s="656"/>
      <c r="M7" s="656"/>
      <c r="N7" s="656"/>
      <c r="O7" s="656"/>
      <c r="P7" s="656"/>
      <c r="Q7" s="657"/>
      <c r="R7" s="658">
        <v>8795</v>
      </c>
      <c r="S7" s="659"/>
      <c r="T7" s="659"/>
      <c r="U7" s="659"/>
      <c r="V7" s="659"/>
      <c r="W7" s="659"/>
      <c r="X7" s="659"/>
      <c r="Y7" s="660"/>
      <c r="Z7" s="684">
        <v>0</v>
      </c>
      <c r="AA7" s="684"/>
      <c r="AB7" s="684"/>
      <c r="AC7" s="684"/>
      <c r="AD7" s="685">
        <v>8795</v>
      </c>
      <c r="AE7" s="685"/>
      <c r="AF7" s="685"/>
      <c r="AG7" s="685"/>
      <c r="AH7" s="685"/>
      <c r="AI7" s="685"/>
      <c r="AJ7" s="685"/>
      <c r="AK7" s="685"/>
      <c r="AL7" s="661">
        <v>0</v>
      </c>
      <c r="AM7" s="662"/>
      <c r="AN7" s="662"/>
      <c r="AO7" s="686"/>
      <c r="AP7" s="655" t="s">
        <v>235</v>
      </c>
      <c r="AQ7" s="656"/>
      <c r="AR7" s="656"/>
      <c r="AS7" s="656"/>
      <c r="AT7" s="656"/>
      <c r="AU7" s="656"/>
      <c r="AV7" s="656"/>
      <c r="AW7" s="656"/>
      <c r="AX7" s="656"/>
      <c r="AY7" s="656"/>
      <c r="AZ7" s="656"/>
      <c r="BA7" s="656"/>
      <c r="BB7" s="656"/>
      <c r="BC7" s="656"/>
      <c r="BD7" s="656"/>
      <c r="BE7" s="656"/>
      <c r="BF7" s="657"/>
      <c r="BG7" s="658">
        <v>5781103</v>
      </c>
      <c r="BH7" s="659"/>
      <c r="BI7" s="659"/>
      <c r="BJ7" s="659"/>
      <c r="BK7" s="659"/>
      <c r="BL7" s="659"/>
      <c r="BM7" s="659"/>
      <c r="BN7" s="660"/>
      <c r="BO7" s="684">
        <v>44.8</v>
      </c>
      <c r="BP7" s="684"/>
      <c r="BQ7" s="684"/>
      <c r="BR7" s="684"/>
      <c r="BS7" s="685">
        <v>101163</v>
      </c>
      <c r="BT7" s="685"/>
      <c r="BU7" s="685"/>
      <c r="BV7" s="685"/>
      <c r="BW7" s="685"/>
      <c r="BX7" s="685"/>
      <c r="BY7" s="685"/>
      <c r="BZ7" s="685"/>
      <c r="CA7" s="685"/>
      <c r="CB7" s="730"/>
      <c r="CD7" s="655" t="s">
        <v>236</v>
      </c>
      <c r="CE7" s="656"/>
      <c r="CF7" s="656"/>
      <c r="CG7" s="656"/>
      <c r="CH7" s="656"/>
      <c r="CI7" s="656"/>
      <c r="CJ7" s="656"/>
      <c r="CK7" s="656"/>
      <c r="CL7" s="656"/>
      <c r="CM7" s="656"/>
      <c r="CN7" s="656"/>
      <c r="CO7" s="656"/>
      <c r="CP7" s="656"/>
      <c r="CQ7" s="657"/>
      <c r="CR7" s="658">
        <v>7019089</v>
      </c>
      <c r="CS7" s="659"/>
      <c r="CT7" s="659"/>
      <c r="CU7" s="659"/>
      <c r="CV7" s="659"/>
      <c r="CW7" s="659"/>
      <c r="CX7" s="659"/>
      <c r="CY7" s="660"/>
      <c r="CZ7" s="684">
        <v>13.3</v>
      </c>
      <c r="DA7" s="684"/>
      <c r="DB7" s="684"/>
      <c r="DC7" s="684"/>
      <c r="DD7" s="664">
        <v>1833685</v>
      </c>
      <c r="DE7" s="659"/>
      <c r="DF7" s="659"/>
      <c r="DG7" s="659"/>
      <c r="DH7" s="659"/>
      <c r="DI7" s="659"/>
      <c r="DJ7" s="659"/>
      <c r="DK7" s="659"/>
      <c r="DL7" s="659"/>
      <c r="DM7" s="659"/>
      <c r="DN7" s="659"/>
      <c r="DO7" s="659"/>
      <c r="DP7" s="660"/>
      <c r="DQ7" s="664">
        <v>4466948</v>
      </c>
      <c r="DR7" s="659"/>
      <c r="DS7" s="659"/>
      <c r="DT7" s="659"/>
      <c r="DU7" s="659"/>
      <c r="DV7" s="659"/>
      <c r="DW7" s="659"/>
      <c r="DX7" s="659"/>
      <c r="DY7" s="659"/>
      <c r="DZ7" s="659"/>
      <c r="EA7" s="659"/>
      <c r="EB7" s="659"/>
      <c r="EC7" s="694"/>
    </row>
    <row r="8" spans="2:143" ht="11.25" customHeight="1" x14ac:dyDescent="0.15">
      <c r="B8" s="655" t="s">
        <v>237</v>
      </c>
      <c r="C8" s="656"/>
      <c r="D8" s="656"/>
      <c r="E8" s="656"/>
      <c r="F8" s="656"/>
      <c r="G8" s="656"/>
      <c r="H8" s="656"/>
      <c r="I8" s="656"/>
      <c r="J8" s="656"/>
      <c r="K8" s="656"/>
      <c r="L8" s="656"/>
      <c r="M8" s="656"/>
      <c r="N8" s="656"/>
      <c r="O8" s="656"/>
      <c r="P8" s="656"/>
      <c r="Q8" s="657"/>
      <c r="R8" s="658">
        <v>68113</v>
      </c>
      <c r="S8" s="659"/>
      <c r="T8" s="659"/>
      <c r="U8" s="659"/>
      <c r="V8" s="659"/>
      <c r="W8" s="659"/>
      <c r="X8" s="659"/>
      <c r="Y8" s="660"/>
      <c r="Z8" s="684">
        <v>0.1</v>
      </c>
      <c r="AA8" s="684"/>
      <c r="AB8" s="684"/>
      <c r="AC8" s="684"/>
      <c r="AD8" s="685">
        <v>68113</v>
      </c>
      <c r="AE8" s="685"/>
      <c r="AF8" s="685"/>
      <c r="AG8" s="685"/>
      <c r="AH8" s="685"/>
      <c r="AI8" s="685"/>
      <c r="AJ8" s="685"/>
      <c r="AK8" s="685"/>
      <c r="AL8" s="661">
        <v>0.2</v>
      </c>
      <c r="AM8" s="662"/>
      <c r="AN8" s="662"/>
      <c r="AO8" s="686"/>
      <c r="AP8" s="655" t="s">
        <v>238</v>
      </c>
      <c r="AQ8" s="656"/>
      <c r="AR8" s="656"/>
      <c r="AS8" s="656"/>
      <c r="AT8" s="656"/>
      <c r="AU8" s="656"/>
      <c r="AV8" s="656"/>
      <c r="AW8" s="656"/>
      <c r="AX8" s="656"/>
      <c r="AY8" s="656"/>
      <c r="AZ8" s="656"/>
      <c r="BA8" s="656"/>
      <c r="BB8" s="656"/>
      <c r="BC8" s="656"/>
      <c r="BD8" s="656"/>
      <c r="BE8" s="656"/>
      <c r="BF8" s="657"/>
      <c r="BG8" s="658">
        <v>183530</v>
      </c>
      <c r="BH8" s="659"/>
      <c r="BI8" s="659"/>
      <c r="BJ8" s="659"/>
      <c r="BK8" s="659"/>
      <c r="BL8" s="659"/>
      <c r="BM8" s="659"/>
      <c r="BN8" s="660"/>
      <c r="BO8" s="684">
        <v>1.4</v>
      </c>
      <c r="BP8" s="684"/>
      <c r="BQ8" s="684"/>
      <c r="BR8" s="684"/>
      <c r="BS8" s="685" t="s">
        <v>131</v>
      </c>
      <c r="BT8" s="685"/>
      <c r="BU8" s="685"/>
      <c r="BV8" s="685"/>
      <c r="BW8" s="685"/>
      <c r="BX8" s="685"/>
      <c r="BY8" s="685"/>
      <c r="BZ8" s="685"/>
      <c r="CA8" s="685"/>
      <c r="CB8" s="730"/>
      <c r="CD8" s="655" t="s">
        <v>239</v>
      </c>
      <c r="CE8" s="656"/>
      <c r="CF8" s="656"/>
      <c r="CG8" s="656"/>
      <c r="CH8" s="656"/>
      <c r="CI8" s="656"/>
      <c r="CJ8" s="656"/>
      <c r="CK8" s="656"/>
      <c r="CL8" s="656"/>
      <c r="CM8" s="656"/>
      <c r="CN8" s="656"/>
      <c r="CO8" s="656"/>
      <c r="CP8" s="656"/>
      <c r="CQ8" s="657"/>
      <c r="CR8" s="658">
        <v>17949903</v>
      </c>
      <c r="CS8" s="659"/>
      <c r="CT8" s="659"/>
      <c r="CU8" s="659"/>
      <c r="CV8" s="659"/>
      <c r="CW8" s="659"/>
      <c r="CX8" s="659"/>
      <c r="CY8" s="660"/>
      <c r="CZ8" s="684">
        <v>34</v>
      </c>
      <c r="DA8" s="684"/>
      <c r="DB8" s="684"/>
      <c r="DC8" s="684"/>
      <c r="DD8" s="664">
        <v>254850</v>
      </c>
      <c r="DE8" s="659"/>
      <c r="DF8" s="659"/>
      <c r="DG8" s="659"/>
      <c r="DH8" s="659"/>
      <c r="DI8" s="659"/>
      <c r="DJ8" s="659"/>
      <c r="DK8" s="659"/>
      <c r="DL8" s="659"/>
      <c r="DM8" s="659"/>
      <c r="DN8" s="659"/>
      <c r="DO8" s="659"/>
      <c r="DP8" s="660"/>
      <c r="DQ8" s="664">
        <v>8236711</v>
      </c>
      <c r="DR8" s="659"/>
      <c r="DS8" s="659"/>
      <c r="DT8" s="659"/>
      <c r="DU8" s="659"/>
      <c r="DV8" s="659"/>
      <c r="DW8" s="659"/>
      <c r="DX8" s="659"/>
      <c r="DY8" s="659"/>
      <c r="DZ8" s="659"/>
      <c r="EA8" s="659"/>
      <c r="EB8" s="659"/>
      <c r="EC8" s="694"/>
    </row>
    <row r="9" spans="2:143" ht="11.25" customHeight="1" x14ac:dyDescent="0.15">
      <c r="B9" s="655" t="s">
        <v>240</v>
      </c>
      <c r="C9" s="656"/>
      <c r="D9" s="656"/>
      <c r="E9" s="656"/>
      <c r="F9" s="656"/>
      <c r="G9" s="656"/>
      <c r="H9" s="656"/>
      <c r="I9" s="656"/>
      <c r="J9" s="656"/>
      <c r="K9" s="656"/>
      <c r="L9" s="656"/>
      <c r="M9" s="656"/>
      <c r="N9" s="656"/>
      <c r="O9" s="656"/>
      <c r="P9" s="656"/>
      <c r="Q9" s="657"/>
      <c r="R9" s="658">
        <v>73147</v>
      </c>
      <c r="S9" s="659"/>
      <c r="T9" s="659"/>
      <c r="U9" s="659"/>
      <c r="V9" s="659"/>
      <c r="W9" s="659"/>
      <c r="X9" s="659"/>
      <c r="Y9" s="660"/>
      <c r="Z9" s="684">
        <v>0.1</v>
      </c>
      <c r="AA9" s="684"/>
      <c r="AB9" s="684"/>
      <c r="AC9" s="684"/>
      <c r="AD9" s="685">
        <v>73147</v>
      </c>
      <c r="AE9" s="685"/>
      <c r="AF9" s="685"/>
      <c r="AG9" s="685"/>
      <c r="AH9" s="685"/>
      <c r="AI9" s="685"/>
      <c r="AJ9" s="685"/>
      <c r="AK9" s="685"/>
      <c r="AL9" s="661">
        <v>0.3</v>
      </c>
      <c r="AM9" s="662"/>
      <c r="AN9" s="662"/>
      <c r="AO9" s="686"/>
      <c r="AP9" s="655" t="s">
        <v>241</v>
      </c>
      <c r="AQ9" s="656"/>
      <c r="AR9" s="656"/>
      <c r="AS9" s="656"/>
      <c r="AT9" s="656"/>
      <c r="AU9" s="656"/>
      <c r="AV9" s="656"/>
      <c r="AW9" s="656"/>
      <c r="AX9" s="656"/>
      <c r="AY9" s="656"/>
      <c r="AZ9" s="656"/>
      <c r="BA9" s="656"/>
      <c r="BB9" s="656"/>
      <c r="BC9" s="656"/>
      <c r="BD9" s="656"/>
      <c r="BE9" s="656"/>
      <c r="BF9" s="657"/>
      <c r="BG9" s="658">
        <v>4671765</v>
      </c>
      <c r="BH9" s="659"/>
      <c r="BI9" s="659"/>
      <c r="BJ9" s="659"/>
      <c r="BK9" s="659"/>
      <c r="BL9" s="659"/>
      <c r="BM9" s="659"/>
      <c r="BN9" s="660"/>
      <c r="BO9" s="684">
        <v>36.200000000000003</v>
      </c>
      <c r="BP9" s="684"/>
      <c r="BQ9" s="684"/>
      <c r="BR9" s="684"/>
      <c r="BS9" s="685" t="s">
        <v>131</v>
      </c>
      <c r="BT9" s="685"/>
      <c r="BU9" s="685"/>
      <c r="BV9" s="685"/>
      <c r="BW9" s="685"/>
      <c r="BX9" s="685"/>
      <c r="BY9" s="685"/>
      <c r="BZ9" s="685"/>
      <c r="CA9" s="685"/>
      <c r="CB9" s="730"/>
      <c r="CD9" s="655" t="s">
        <v>242</v>
      </c>
      <c r="CE9" s="656"/>
      <c r="CF9" s="656"/>
      <c r="CG9" s="656"/>
      <c r="CH9" s="656"/>
      <c r="CI9" s="656"/>
      <c r="CJ9" s="656"/>
      <c r="CK9" s="656"/>
      <c r="CL9" s="656"/>
      <c r="CM9" s="656"/>
      <c r="CN9" s="656"/>
      <c r="CO9" s="656"/>
      <c r="CP9" s="656"/>
      <c r="CQ9" s="657"/>
      <c r="CR9" s="658">
        <v>4839166</v>
      </c>
      <c r="CS9" s="659"/>
      <c r="CT9" s="659"/>
      <c r="CU9" s="659"/>
      <c r="CV9" s="659"/>
      <c r="CW9" s="659"/>
      <c r="CX9" s="659"/>
      <c r="CY9" s="660"/>
      <c r="CZ9" s="684">
        <v>9.1999999999999993</v>
      </c>
      <c r="DA9" s="684"/>
      <c r="DB9" s="684"/>
      <c r="DC9" s="684"/>
      <c r="DD9" s="664">
        <v>77355</v>
      </c>
      <c r="DE9" s="659"/>
      <c r="DF9" s="659"/>
      <c r="DG9" s="659"/>
      <c r="DH9" s="659"/>
      <c r="DI9" s="659"/>
      <c r="DJ9" s="659"/>
      <c r="DK9" s="659"/>
      <c r="DL9" s="659"/>
      <c r="DM9" s="659"/>
      <c r="DN9" s="659"/>
      <c r="DO9" s="659"/>
      <c r="DP9" s="660"/>
      <c r="DQ9" s="664">
        <v>3909971</v>
      </c>
      <c r="DR9" s="659"/>
      <c r="DS9" s="659"/>
      <c r="DT9" s="659"/>
      <c r="DU9" s="659"/>
      <c r="DV9" s="659"/>
      <c r="DW9" s="659"/>
      <c r="DX9" s="659"/>
      <c r="DY9" s="659"/>
      <c r="DZ9" s="659"/>
      <c r="EA9" s="659"/>
      <c r="EB9" s="659"/>
      <c r="EC9" s="694"/>
    </row>
    <row r="10" spans="2:143" ht="11.25" customHeight="1" x14ac:dyDescent="0.15">
      <c r="B10" s="655" t="s">
        <v>243</v>
      </c>
      <c r="C10" s="656"/>
      <c r="D10" s="656"/>
      <c r="E10" s="656"/>
      <c r="F10" s="656"/>
      <c r="G10" s="656"/>
      <c r="H10" s="656"/>
      <c r="I10" s="656"/>
      <c r="J10" s="656"/>
      <c r="K10" s="656"/>
      <c r="L10" s="656"/>
      <c r="M10" s="656"/>
      <c r="N10" s="656"/>
      <c r="O10" s="656"/>
      <c r="P10" s="656"/>
      <c r="Q10" s="657"/>
      <c r="R10" s="658" t="s">
        <v>131</v>
      </c>
      <c r="S10" s="659"/>
      <c r="T10" s="659"/>
      <c r="U10" s="659"/>
      <c r="V10" s="659"/>
      <c r="W10" s="659"/>
      <c r="X10" s="659"/>
      <c r="Y10" s="660"/>
      <c r="Z10" s="684" t="s">
        <v>131</v>
      </c>
      <c r="AA10" s="684"/>
      <c r="AB10" s="684"/>
      <c r="AC10" s="684"/>
      <c r="AD10" s="685" t="s">
        <v>131</v>
      </c>
      <c r="AE10" s="685"/>
      <c r="AF10" s="685"/>
      <c r="AG10" s="685"/>
      <c r="AH10" s="685"/>
      <c r="AI10" s="685"/>
      <c r="AJ10" s="685"/>
      <c r="AK10" s="685"/>
      <c r="AL10" s="661" t="s">
        <v>131</v>
      </c>
      <c r="AM10" s="662"/>
      <c r="AN10" s="662"/>
      <c r="AO10" s="686"/>
      <c r="AP10" s="655" t="s">
        <v>244</v>
      </c>
      <c r="AQ10" s="656"/>
      <c r="AR10" s="656"/>
      <c r="AS10" s="656"/>
      <c r="AT10" s="656"/>
      <c r="AU10" s="656"/>
      <c r="AV10" s="656"/>
      <c r="AW10" s="656"/>
      <c r="AX10" s="656"/>
      <c r="AY10" s="656"/>
      <c r="AZ10" s="656"/>
      <c r="BA10" s="656"/>
      <c r="BB10" s="656"/>
      <c r="BC10" s="656"/>
      <c r="BD10" s="656"/>
      <c r="BE10" s="656"/>
      <c r="BF10" s="657"/>
      <c r="BG10" s="658">
        <v>331214</v>
      </c>
      <c r="BH10" s="659"/>
      <c r="BI10" s="659"/>
      <c r="BJ10" s="659"/>
      <c r="BK10" s="659"/>
      <c r="BL10" s="659"/>
      <c r="BM10" s="659"/>
      <c r="BN10" s="660"/>
      <c r="BO10" s="684">
        <v>2.6</v>
      </c>
      <c r="BP10" s="684"/>
      <c r="BQ10" s="684"/>
      <c r="BR10" s="684"/>
      <c r="BS10" s="685" t="s">
        <v>131</v>
      </c>
      <c r="BT10" s="685"/>
      <c r="BU10" s="685"/>
      <c r="BV10" s="685"/>
      <c r="BW10" s="685"/>
      <c r="BX10" s="685"/>
      <c r="BY10" s="685"/>
      <c r="BZ10" s="685"/>
      <c r="CA10" s="685"/>
      <c r="CB10" s="730"/>
      <c r="CD10" s="655" t="s">
        <v>245</v>
      </c>
      <c r="CE10" s="656"/>
      <c r="CF10" s="656"/>
      <c r="CG10" s="656"/>
      <c r="CH10" s="656"/>
      <c r="CI10" s="656"/>
      <c r="CJ10" s="656"/>
      <c r="CK10" s="656"/>
      <c r="CL10" s="656"/>
      <c r="CM10" s="656"/>
      <c r="CN10" s="656"/>
      <c r="CO10" s="656"/>
      <c r="CP10" s="656"/>
      <c r="CQ10" s="657"/>
      <c r="CR10" s="658">
        <v>157899</v>
      </c>
      <c r="CS10" s="659"/>
      <c r="CT10" s="659"/>
      <c r="CU10" s="659"/>
      <c r="CV10" s="659"/>
      <c r="CW10" s="659"/>
      <c r="CX10" s="659"/>
      <c r="CY10" s="660"/>
      <c r="CZ10" s="684">
        <v>0.3</v>
      </c>
      <c r="DA10" s="684"/>
      <c r="DB10" s="684"/>
      <c r="DC10" s="684"/>
      <c r="DD10" s="664">
        <v>532</v>
      </c>
      <c r="DE10" s="659"/>
      <c r="DF10" s="659"/>
      <c r="DG10" s="659"/>
      <c r="DH10" s="659"/>
      <c r="DI10" s="659"/>
      <c r="DJ10" s="659"/>
      <c r="DK10" s="659"/>
      <c r="DL10" s="659"/>
      <c r="DM10" s="659"/>
      <c r="DN10" s="659"/>
      <c r="DO10" s="659"/>
      <c r="DP10" s="660"/>
      <c r="DQ10" s="664">
        <v>67424</v>
      </c>
      <c r="DR10" s="659"/>
      <c r="DS10" s="659"/>
      <c r="DT10" s="659"/>
      <c r="DU10" s="659"/>
      <c r="DV10" s="659"/>
      <c r="DW10" s="659"/>
      <c r="DX10" s="659"/>
      <c r="DY10" s="659"/>
      <c r="DZ10" s="659"/>
      <c r="EA10" s="659"/>
      <c r="EB10" s="659"/>
      <c r="EC10" s="694"/>
    </row>
    <row r="11" spans="2:143" ht="11.25" customHeight="1" x14ac:dyDescent="0.15">
      <c r="B11" s="655" t="s">
        <v>246</v>
      </c>
      <c r="C11" s="656"/>
      <c r="D11" s="656"/>
      <c r="E11" s="656"/>
      <c r="F11" s="656"/>
      <c r="G11" s="656"/>
      <c r="H11" s="656"/>
      <c r="I11" s="656"/>
      <c r="J11" s="656"/>
      <c r="K11" s="656"/>
      <c r="L11" s="656"/>
      <c r="M11" s="656"/>
      <c r="N11" s="656"/>
      <c r="O11" s="656"/>
      <c r="P11" s="656"/>
      <c r="Q11" s="657"/>
      <c r="R11" s="658">
        <v>2589441</v>
      </c>
      <c r="S11" s="659"/>
      <c r="T11" s="659"/>
      <c r="U11" s="659"/>
      <c r="V11" s="659"/>
      <c r="W11" s="659"/>
      <c r="X11" s="659"/>
      <c r="Y11" s="660"/>
      <c r="Z11" s="661">
        <v>4.8</v>
      </c>
      <c r="AA11" s="662"/>
      <c r="AB11" s="662"/>
      <c r="AC11" s="663"/>
      <c r="AD11" s="664">
        <v>2589441</v>
      </c>
      <c r="AE11" s="659"/>
      <c r="AF11" s="659"/>
      <c r="AG11" s="659"/>
      <c r="AH11" s="659"/>
      <c r="AI11" s="659"/>
      <c r="AJ11" s="659"/>
      <c r="AK11" s="660"/>
      <c r="AL11" s="661">
        <v>9.4</v>
      </c>
      <c r="AM11" s="662"/>
      <c r="AN11" s="662"/>
      <c r="AO11" s="686"/>
      <c r="AP11" s="655" t="s">
        <v>247</v>
      </c>
      <c r="AQ11" s="656"/>
      <c r="AR11" s="656"/>
      <c r="AS11" s="656"/>
      <c r="AT11" s="656"/>
      <c r="AU11" s="656"/>
      <c r="AV11" s="656"/>
      <c r="AW11" s="656"/>
      <c r="AX11" s="656"/>
      <c r="AY11" s="656"/>
      <c r="AZ11" s="656"/>
      <c r="BA11" s="656"/>
      <c r="BB11" s="656"/>
      <c r="BC11" s="656"/>
      <c r="BD11" s="656"/>
      <c r="BE11" s="656"/>
      <c r="BF11" s="657"/>
      <c r="BG11" s="658">
        <v>594594</v>
      </c>
      <c r="BH11" s="659"/>
      <c r="BI11" s="659"/>
      <c r="BJ11" s="659"/>
      <c r="BK11" s="659"/>
      <c r="BL11" s="659"/>
      <c r="BM11" s="659"/>
      <c r="BN11" s="660"/>
      <c r="BO11" s="684">
        <v>4.5999999999999996</v>
      </c>
      <c r="BP11" s="684"/>
      <c r="BQ11" s="684"/>
      <c r="BR11" s="684"/>
      <c r="BS11" s="685">
        <v>101163</v>
      </c>
      <c r="BT11" s="685"/>
      <c r="BU11" s="685"/>
      <c r="BV11" s="685"/>
      <c r="BW11" s="685"/>
      <c r="BX11" s="685"/>
      <c r="BY11" s="685"/>
      <c r="BZ11" s="685"/>
      <c r="CA11" s="685"/>
      <c r="CB11" s="730"/>
      <c r="CD11" s="655" t="s">
        <v>248</v>
      </c>
      <c r="CE11" s="656"/>
      <c r="CF11" s="656"/>
      <c r="CG11" s="656"/>
      <c r="CH11" s="656"/>
      <c r="CI11" s="656"/>
      <c r="CJ11" s="656"/>
      <c r="CK11" s="656"/>
      <c r="CL11" s="656"/>
      <c r="CM11" s="656"/>
      <c r="CN11" s="656"/>
      <c r="CO11" s="656"/>
      <c r="CP11" s="656"/>
      <c r="CQ11" s="657"/>
      <c r="CR11" s="658">
        <v>1483518</v>
      </c>
      <c r="CS11" s="659"/>
      <c r="CT11" s="659"/>
      <c r="CU11" s="659"/>
      <c r="CV11" s="659"/>
      <c r="CW11" s="659"/>
      <c r="CX11" s="659"/>
      <c r="CY11" s="660"/>
      <c r="CZ11" s="684">
        <v>2.8</v>
      </c>
      <c r="DA11" s="684"/>
      <c r="DB11" s="684"/>
      <c r="DC11" s="684"/>
      <c r="DD11" s="664">
        <v>353509</v>
      </c>
      <c r="DE11" s="659"/>
      <c r="DF11" s="659"/>
      <c r="DG11" s="659"/>
      <c r="DH11" s="659"/>
      <c r="DI11" s="659"/>
      <c r="DJ11" s="659"/>
      <c r="DK11" s="659"/>
      <c r="DL11" s="659"/>
      <c r="DM11" s="659"/>
      <c r="DN11" s="659"/>
      <c r="DO11" s="659"/>
      <c r="DP11" s="660"/>
      <c r="DQ11" s="664">
        <v>1076709</v>
      </c>
      <c r="DR11" s="659"/>
      <c r="DS11" s="659"/>
      <c r="DT11" s="659"/>
      <c r="DU11" s="659"/>
      <c r="DV11" s="659"/>
      <c r="DW11" s="659"/>
      <c r="DX11" s="659"/>
      <c r="DY11" s="659"/>
      <c r="DZ11" s="659"/>
      <c r="EA11" s="659"/>
      <c r="EB11" s="659"/>
      <c r="EC11" s="694"/>
    </row>
    <row r="12" spans="2:143" ht="11.25" customHeight="1" x14ac:dyDescent="0.15">
      <c r="B12" s="655" t="s">
        <v>249</v>
      </c>
      <c r="C12" s="656"/>
      <c r="D12" s="656"/>
      <c r="E12" s="656"/>
      <c r="F12" s="656"/>
      <c r="G12" s="656"/>
      <c r="H12" s="656"/>
      <c r="I12" s="656"/>
      <c r="J12" s="656"/>
      <c r="K12" s="656"/>
      <c r="L12" s="656"/>
      <c r="M12" s="656"/>
      <c r="N12" s="656"/>
      <c r="O12" s="656"/>
      <c r="P12" s="656"/>
      <c r="Q12" s="657"/>
      <c r="R12" s="658" t="s">
        <v>131</v>
      </c>
      <c r="S12" s="659"/>
      <c r="T12" s="659"/>
      <c r="U12" s="659"/>
      <c r="V12" s="659"/>
      <c r="W12" s="659"/>
      <c r="X12" s="659"/>
      <c r="Y12" s="660"/>
      <c r="Z12" s="684" t="s">
        <v>131</v>
      </c>
      <c r="AA12" s="684"/>
      <c r="AB12" s="684"/>
      <c r="AC12" s="684"/>
      <c r="AD12" s="685" t="s">
        <v>131</v>
      </c>
      <c r="AE12" s="685"/>
      <c r="AF12" s="685"/>
      <c r="AG12" s="685"/>
      <c r="AH12" s="685"/>
      <c r="AI12" s="685"/>
      <c r="AJ12" s="685"/>
      <c r="AK12" s="685"/>
      <c r="AL12" s="661" t="s">
        <v>131</v>
      </c>
      <c r="AM12" s="662"/>
      <c r="AN12" s="662"/>
      <c r="AO12" s="686"/>
      <c r="AP12" s="655" t="s">
        <v>250</v>
      </c>
      <c r="AQ12" s="656"/>
      <c r="AR12" s="656"/>
      <c r="AS12" s="656"/>
      <c r="AT12" s="656"/>
      <c r="AU12" s="656"/>
      <c r="AV12" s="656"/>
      <c r="AW12" s="656"/>
      <c r="AX12" s="656"/>
      <c r="AY12" s="656"/>
      <c r="AZ12" s="656"/>
      <c r="BA12" s="656"/>
      <c r="BB12" s="656"/>
      <c r="BC12" s="656"/>
      <c r="BD12" s="656"/>
      <c r="BE12" s="656"/>
      <c r="BF12" s="657"/>
      <c r="BG12" s="658">
        <v>5433538</v>
      </c>
      <c r="BH12" s="659"/>
      <c r="BI12" s="659"/>
      <c r="BJ12" s="659"/>
      <c r="BK12" s="659"/>
      <c r="BL12" s="659"/>
      <c r="BM12" s="659"/>
      <c r="BN12" s="660"/>
      <c r="BO12" s="684">
        <v>42.1</v>
      </c>
      <c r="BP12" s="684"/>
      <c r="BQ12" s="684"/>
      <c r="BR12" s="684"/>
      <c r="BS12" s="685" t="s">
        <v>131</v>
      </c>
      <c r="BT12" s="685"/>
      <c r="BU12" s="685"/>
      <c r="BV12" s="685"/>
      <c r="BW12" s="685"/>
      <c r="BX12" s="685"/>
      <c r="BY12" s="685"/>
      <c r="BZ12" s="685"/>
      <c r="CA12" s="685"/>
      <c r="CB12" s="730"/>
      <c r="CD12" s="655" t="s">
        <v>251</v>
      </c>
      <c r="CE12" s="656"/>
      <c r="CF12" s="656"/>
      <c r="CG12" s="656"/>
      <c r="CH12" s="656"/>
      <c r="CI12" s="656"/>
      <c r="CJ12" s="656"/>
      <c r="CK12" s="656"/>
      <c r="CL12" s="656"/>
      <c r="CM12" s="656"/>
      <c r="CN12" s="656"/>
      <c r="CO12" s="656"/>
      <c r="CP12" s="656"/>
      <c r="CQ12" s="657"/>
      <c r="CR12" s="658">
        <v>3140720</v>
      </c>
      <c r="CS12" s="659"/>
      <c r="CT12" s="659"/>
      <c r="CU12" s="659"/>
      <c r="CV12" s="659"/>
      <c r="CW12" s="659"/>
      <c r="CX12" s="659"/>
      <c r="CY12" s="660"/>
      <c r="CZ12" s="684">
        <v>5.9</v>
      </c>
      <c r="DA12" s="684"/>
      <c r="DB12" s="684"/>
      <c r="DC12" s="684"/>
      <c r="DD12" s="664">
        <v>216769</v>
      </c>
      <c r="DE12" s="659"/>
      <c r="DF12" s="659"/>
      <c r="DG12" s="659"/>
      <c r="DH12" s="659"/>
      <c r="DI12" s="659"/>
      <c r="DJ12" s="659"/>
      <c r="DK12" s="659"/>
      <c r="DL12" s="659"/>
      <c r="DM12" s="659"/>
      <c r="DN12" s="659"/>
      <c r="DO12" s="659"/>
      <c r="DP12" s="660"/>
      <c r="DQ12" s="664">
        <v>1557187</v>
      </c>
      <c r="DR12" s="659"/>
      <c r="DS12" s="659"/>
      <c r="DT12" s="659"/>
      <c r="DU12" s="659"/>
      <c r="DV12" s="659"/>
      <c r="DW12" s="659"/>
      <c r="DX12" s="659"/>
      <c r="DY12" s="659"/>
      <c r="DZ12" s="659"/>
      <c r="EA12" s="659"/>
      <c r="EB12" s="659"/>
      <c r="EC12" s="694"/>
    </row>
    <row r="13" spans="2:143" ht="11.25" customHeight="1" x14ac:dyDescent="0.15">
      <c r="B13" s="655" t="s">
        <v>252</v>
      </c>
      <c r="C13" s="656"/>
      <c r="D13" s="656"/>
      <c r="E13" s="656"/>
      <c r="F13" s="656"/>
      <c r="G13" s="656"/>
      <c r="H13" s="656"/>
      <c r="I13" s="656"/>
      <c r="J13" s="656"/>
      <c r="K13" s="656"/>
      <c r="L13" s="656"/>
      <c r="M13" s="656"/>
      <c r="N13" s="656"/>
      <c r="O13" s="656"/>
      <c r="P13" s="656"/>
      <c r="Q13" s="657"/>
      <c r="R13" s="658" t="s">
        <v>131</v>
      </c>
      <c r="S13" s="659"/>
      <c r="T13" s="659"/>
      <c r="U13" s="659"/>
      <c r="V13" s="659"/>
      <c r="W13" s="659"/>
      <c r="X13" s="659"/>
      <c r="Y13" s="660"/>
      <c r="Z13" s="684" t="s">
        <v>131</v>
      </c>
      <c r="AA13" s="684"/>
      <c r="AB13" s="684"/>
      <c r="AC13" s="684"/>
      <c r="AD13" s="685" t="s">
        <v>131</v>
      </c>
      <c r="AE13" s="685"/>
      <c r="AF13" s="685"/>
      <c r="AG13" s="685"/>
      <c r="AH13" s="685"/>
      <c r="AI13" s="685"/>
      <c r="AJ13" s="685"/>
      <c r="AK13" s="685"/>
      <c r="AL13" s="661" t="s">
        <v>131</v>
      </c>
      <c r="AM13" s="662"/>
      <c r="AN13" s="662"/>
      <c r="AO13" s="686"/>
      <c r="AP13" s="655" t="s">
        <v>253</v>
      </c>
      <c r="AQ13" s="656"/>
      <c r="AR13" s="656"/>
      <c r="AS13" s="656"/>
      <c r="AT13" s="656"/>
      <c r="AU13" s="656"/>
      <c r="AV13" s="656"/>
      <c r="AW13" s="656"/>
      <c r="AX13" s="656"/>
      <c r="AY13" s="656"/>
      <c r="AZ13" s="656"/>
      <c r="BA13" s="656"/>
      <c r="BB13" s="656"/>
      <c r="BC13" s="656"/>
      <c r="BD13" s="656"/>
      <c r="BE13" s="656"/>
      <c r="BF13" s="657"/>
      <c r="BG13" s="658">
        <v>5393989</v>
      </c>
      <c r="BH13" s="659"/>
      <c r="BI13" s="659"/>
      <c r="BJ13" s="659"/>
      <c r="BK13" s="659"/>
      <c r="BL13" s="659"/>
      <c r="BM13" s="659"/>
      <c r="BN13" s="660"/>
      <c r="BO13" s="684">
        <v>41.8</v>
      </c>
      <c r="BP13" s="684"/>
      <c r="BQ13" s="684"/>
      <c r="BR13" s="684"/>
      <c r="BS13" s="685" t="s">
        <v>131</v>
      </c>
      <c r="BT13" s="685"/>
      <c r="BU13" s="685"/>
      <c r="BV13" s="685"/>
      <c r="BW13" s="685"/>
      <c r="BX13" s="685"/>
      <c r="BY13" s="685"/>
      <c r="BZ13" s="685"/>
      <c r="CA13" s="685"/>
      <c r="CB13" s="730"/>
      <c r="CD13" s="655" t="s">
        <v>254</v>
      </c>
      <c r="CE13" s="656"/>
      <c r="CF13" s="656"/>
      <c r="CG13" s="656"/>
      <c r="CH13" s="656"/>
      <c r="CI13" s="656"/>
      <c r="CJ13" s="656"/>
      <c r="CK13" s="656"/>
      <c r="CL13" s="656"/>
      <c r="CM13" s="656"/>
      <c r="CN13" s="656"/>
      <c r="CO13" s="656"/>
      <c r="CP13" s="656"/>
      <c r="CQ13" s="657"/>
      <c r="CR13" s="658">
        <v>6097895</v>
      </c>
      <c r="CS13" s="659"/>
      <c r="CT13" s="659"/>
      <c r="CU13" s="659"/>
      <c r="CV13" s="659"/>
      <c r="CW13" s="659"/>
      <c r="CX13" s="659"/>
      <c r="CY13" s="660"/>
      <c r="CZ13" s="684">
        <v>11.5</v>
      </c>
      <c r="DA13" s="684"/>
      <c r="DB13" s="684"/>
      <c r="DC13" s="684"/>
      <c r="DD13" s="664">
        <v>2154876</v>
      </c>
      <c r="DE13" s="659"/>
      <c r="DF13" s="659"/>
      <c r="DG13" s="659"/>
      <c r="DH13" s="659"/>
      <c r="DI13" s="659"/>
      <c r="DJ13" s="659"/>
      <c r="DK13" s="659"/>
      <c r="DL13" s="659"/>
      <c r="DM13" s="659"/>
      <c r="DN13" s="659"/>
      <c r="DO13" s="659"/>
      <c r="DP13" s="660"/>
      <c r="DQ13" s="664">
        <v>2619957</v>
      </c>
      <c r="DR13" s="659"/>
      <c r="DS13" s="659"/>
      <c r="DT13" s="659"/>
      <c r="DU13" s="659"/>
      <c r="DV13" s="659"/>
      <c r="DW13" s="659"/>
      <c r="DX13" s="659"/>
      <c r="DY13" s="659"/>
      <c r="DZ13" s="659"/>
      <c r="EA13" s="659"/>
      <c r="EB13" s="659"/>
      <c r="EC13" s="694"/>
    </row>
    <row r="14" spans="2:143" ht="11.25" customHeight="1" x14ac:dyDescent="0.15">
      <c r="B14" s="655" t="s">
        <v>255</v>
      </c>
      <c r="C14" s="656"/>
      <c r="D14" s="656"/>
      <c r="E14" s="656"/>
      <c r="F14" s="656"/>
      <c r="G14" s="656"/>
      <c r="H14" s="656"/>
      <c r="I14" s="656"/>
      <c r="J14" s="656"/>
      <c r="K14" s="656"/>
      <c r="L14" s="656"/>
      <c r="M14" s="656"/>
      <c r="N14" s="656"/>
      <c r="O14" s="656"/>
      <c r="P14" s="656"/>
      <c r="Q14" s="657"/>
      <c r="R14" s="658" t="s">
        <v>131</v>
      </c>
      <c r="S14" s="659"/>
      <c r="T14" s="659"/>
      <c r="U14" s="659"/>
      <c r="V14" s="659"/>
      <c r="W14" s="659"/>
      <c r="X14" s="659"/>
      <c r="Y14" s="660"/>
      <c r="Z14" s="684" t="s">
        <v>131</v>
      </c>
      <c r="AA14" s="684"/>
      <c r="AB14" s="684"/>
      <c r="AC14" s="684"/>
      <c r="AD14" s="685" t="s">
        <v>131</v>
      </c>
      <c r="AE14" s="685"/>
      <c r="AF14" s="685"/>
      <c r="AG14" s="685"/>
      <c r="AH14" s="685"/>
      <c r="AI14" s="685"/>
      <c r="AJ14" s="685"/>
      <c r="AK14" s="685"/>
      <c r="AL14" s="661" t="s">
        <v>131</v>
      </c>
      <c r="AM14" s="662"/>
      <c r="AN14" s="662"/>
      <c r="AO14" s="686"/>
      <c r="AP14" s="655" t="s">
        <v>256</v>
      </c>
      <c r="AQ14" s="656"/>
      <c r="AR14" s="656"/>
      <c r="AS14" s="656"/>
      <c r="AT14" s="656"/>
      <c r="AU14" s="656"/>
      <c r="AV14" s="656"/>
      <c r="AW14" s="656"/>
      <c r="AX14" s="656"/>
      <c r="AY14" s="656"/>
      <c r="AZ14" s="656"/>
      <c r="BA14" s="656"/>
      <c r="BB14" s="656"/>
      <c r="BC14" s="656"/>
      <c r="BD14" s="656"/>
      <c r="BE14" s="656"/>
      <c r="BF14" s="657"/>
      <c r="BG14" s="658">
        <v>402782</v>
      </c>
      <c r="BH14" s="659"/>
      <c r="BI14" s="659"/>
      <c r="BJ14" s="659"/>
      <c r="BK14" s="659"/>
      <c r="BL14" s="659"/>
      <c r="BM14" s="659"/>
      <c r="BN14" s="660"/>
      <c r="BO14" s="684">
        <v>3.1</v>
      </c>
      <c r="BP14" s="684"/>
      <c r="BQ14" s="684"/>
      <c r="BR14" s="684"/>
      <c r="BS14" s="685" t="s">
        <v>131</v>
      </c>
      <c r="BT14" s="685"/>
      <c r="BU14" s="685"/>
      <c r="BV14" s="685"/>
      <c r="BW14" s="685"/>
      <c r="BX14" s="685"/>
      <c r="BY14" s="685"/>
      <c r="BZ14" s="685"/>
      <c r="CA14" s="685"/>
      <c r="CB14" s="730"/>
      <c r="CD14" s="655" t="s">
        <v>257</v>
      </c>
      <c r="CE14" s="656"/>
      <c r="CF14" s="656"/>
      <c r="CG14" s="656"/>
      <c r="CH14" s="656"/>
      <c r="CI14" s="656"/>
      <c r="CJ14" s="656"/>
      <c r="CK14" s="656"/>
      <c r="CL14" s="656"/>
      <c r="CM14" s="656"/>
      <c r="CN14" s="656"/>
      <c r="CO14" s="656"/>
      <c r="CP14" s="656"/>
      <c r="CQ14" s="657"/>
      <c r="CR14" s="658">
        <v>1515868</v>
      </c>
      <c r="CS14" s="659"/>
      <c r="CT14" s="659"/>
      <c r="CU14" s="659"/>
      <c r="CV14" s="659"/>
      <c r="CW14" s="659"/>
      <c r="CX14" s="659"/>
      <c r="CY14" s="660"/>
      <c r="CZ14" s="684">
        <v>2.9</v>
      </c>
      <c r="DA14" s="684"/>
      <c r="DB14" s="684"/>
      <c r="DC14" s="684"/>
      <c r="DD14" s="664">
        <v>266263</v>
      </c>
      <c r="DE14" s="659"/>
      <c r="DF14" s="659"/>
      <c r="DG14" s="659"/>
      <c r="DH14" s="659"/>
      <c r="DI14" s="659"/>
      <c r="DJ14" s="659"/>
      <c r="DK14" s="659"/>
      <c r="DL14" s="659"/>
      <c r="DM14" s="659"/>
      <c r="DN14" s="659"/>
      <c r="DO14" s="659"/>
      <c r="DP14" s="660"/>
      <c r="DQ14" s="664">
        <v>1226769</v>
      </c>
      <c r="DR14" s="659"/>
      <c r="DS14" s="659"/>
      <c r="DT14" s="659"/>
      <c r="DU14" s="659"/>
      <c r="DV14" s="659"/>
      <c r="DW14" s="659"/>
      <c r="DX14" s="659"/>
      <c r="DY14" s="659"/>
      <c r="DZ14" s="659"/>
      <c r="EA14" s="659"/>
      <c r="EB14" s="659"/>
      <c r="EC14" s="694"/>
    </row>
    <row r="15" spans="2:143" ht="11.25" customHeight="1" x14ac:dyDescent="0.15">
      <c r="B15" s="655" t="s">
        <v>258</v>
      </c>
      <c r="C15" s="656"/>
      <c r="D15" s="656"/>
      <c r="E15" s="656"/>
      <c r="F15" s="656"/>
      <c r="G15" s="656"/>
      <c r="H15" s="656"/>
      <c r="I15" s="656"/>
      <c r="J15" s="656"/>
      <c r="K15" s="656"/>
      <c r="L15" s="656"/>
      <c r="M15" s="656"/>
      <c r="N15" s="656"/>
      <c r="O15" s="656"/>
      <c r="P15" s="656"/>
      <c r="Q15" s="657"/>
      <c r="R15" s="658" t="s">
        <v>131</v>
      </c>
      <c r="S15" s="659"/>
      <c r="T15" s="659"/>
      <c r="U15" s="659"/>
      <c r="V15" s="659"/>
      <c r="W15" s="659"/>
      <c r="X15" s="659"/>
      <c r="Y15" s="660"/>
      <c r="Z15" s="684" t="s">
        <v>131</v>
      </c>
      <c r="AA15" s="684"/>
      <c r="AB15" s="684"/>
      <c r="AC15" s="684"/>
      <c r="AD15" s="685" t="s">
        <v>131</v>
      </c>
      <c r="AE15" s="685"/>
      <c r="AF15" s="685"/>
      <c r="AG15" s="685"/>
      <c r="AH15" s="685"/>
      <c r="AI15" s="685"/>
      <c r="AJ15" s="685"/>
      <c r="AK15" s="685"/>
      <c r="AL15" s="661" t="s">
        <v>131</v>
      </c>
      <c r="AM15" s="662"/>
      <c r="AN15" s="662"/>
      <c r="AO15" s="686"/>
      <c r="AP15" s="655" t="s">
        <v>259</v>
      </c>
      <c r="AQ15" s="656"/>
      <c r="AR15" s="656"/>
      <c r="AS15" s="656"/>
      <c r="AT15" s="656"/>
      <c r="AU15" s="656"/>
      <c r="AV15" s="656"/>
      <c r="AW15" s="656"/>
      <c r="AX15" s="656"/>
      <c r="AY15" s="656"/>
      <c r="AZ15" s="656"/>
      <c r="BA15" s="656"/>
      <c r="BB15" s="656"/>
      <c r="BC15" s="656"/>
      <c r="BD15" s="656"/>
      <c r="BE15" s="656"/>
      <c r="BF15" s="657"/>
      <c r="BG15" s="658">
        <v>644841</v>
      </c>
      <c r="BH15" s="659"/>
      <c r="BI15" s="659"/>
      <c r="BJ15" s="659"/>
      <c r="BK15" s="659"/>
      <c r="BL15" s="659"/>
      <c r="BM15" s="659"/>
      <c r="BN15" s="660"/>
      <c r="BO15" s="684">
        <v>5</v>
      </c>
      <c r="BP15" s="684"/>
      <c r="BQ15" s="684"/>
      <c r="BR15" s="684"/>
      <c r="BS15" s="685" t="s">
        <v>131</v>
      </c>
      <c r="BT15" s="685"/>
      <c r="BU15" s="685"/>
      <c r="BV15" s="685"/>
      <c r="BW15" s="685"/>
      <c r="BX15" s="685"/>
      <c r="BY15" s="685"/>
      <c r="BZ15" s="685"/>
      <c r="CA15" s="685"/>
      <c r="CB15" s="730"/>
      <c r="CD15" s="655" t="s">
        <v>260</v>
      </c>
      <c r="CE15" s="656"/>
      <c r="CF15" s="656"/>
      <c r="CG15" s="656"/>
      <c r="CH15" s="656"/>
      <c r="CI15" s="656"/>
      <c r="CJ15" s="656"/>
      <c r="CK15" s="656"/>
      <c r="CL15" s="656"/>
      <c r="CM15" s="656"/>
      <c r="CN15" s="656"/>
      <c r="CO15" s="656"/>
      <c r="CP15" s="656"/>
      <c r="CQ15" s="657"/>
      <c r="CR15" s="658">
        <v>4717040</v>
      </c>
      <c r="CS15" s="659"/>
      <c r="CT15" s="659"/>
      <c r="CU15" s="659"/>
      <c r="CV15" s="659"/>
      <c r="CW15" s="659"/>
      <c r="CX15" s="659"/>
      <c r="CY15" s="660"/>
      <c r="CZ15" s="684">
        <v>8.9</v>
      </c>
      <c r="DA15" s="684"/>
      <c r="DB15" s="684"/>
      <c r="DC15" s="684"/>
      <c r="DD15" s="664">
        <v>1074123</v>
      </c>
      <c r="DE15" s="659"/>
      <c r="DF15" s="659"/>
      <c r="DG15" s="659"/>
      <c r="DH15" s="659"/>
      <c r="DI15" s="659"/>
      <c r="DJ15" s="659"/>
      <c r="DK15" s="659"/>
      <c r="DL15" s="659"/>
      <c r="DM15" s="659"/>
      <c r="DN15" s="659"/>
      <c r="DO15" s="659"/>
      <c r="DP15" s="660"/>
      <c r="DQ15" s="664">
        <v>3589039</v>
      </c>
      <c r="DR15" s="659"/>
      <c r="DS15" s="659"/>
      <c r="DT15" s="659"/>
      <c r="DU15" s="659"/>
      <c r="DV15" s="659"/>
      <c r="DW15" s="659"/>
      <c r="DX15" s="659"/>
      <c r="DY15" s="659"/>
      <c r="DZ15" s="659"/>
      <c r="EA15" s="659"/>
      <c r="EB15" s="659"/>
      <c r="EC15" s="694"/>
    </row>
    <row r="16" spans="2:143" ht="11.25" customHeight="1" x14ac:dyDescent="0.15">
      <c r="B16" s="655" t="s">
        <v>261</v>
      </c>
      <c r="C16" s="656"/>
      <c r="D16" s="656"/>
      <c r="E16" s="656"/>
      <c r="F16" s="656"/>
      <c r="G16" s="656"/>
      <c r="H16" s="656"/>
      <c r="I16" s="656"/>
      <c r="J16" s="656"/>
      <c r="K16" s="656"/>
      <c r="L16" s="656"/>
      <c r="M16" s="656"/>
      <c r="N16" s="656"/>
      <c r="O16" s="656"/>
      <c r="P16" s="656"/>
      <c r="Q16" s="657"/>
      <c r="R16" s="658">
        <v>33345</v>
      </c>
      <c r="S16" s="659"/>
      <c r="T16" s="659"/>
      <c r="U16" s="659"/>
      <c r="V16" s="659"/>
      <c r="W16" s="659"/>
      <c r="X16" s="659"/>
      <c r="Y16" s="660"/>
      <c r="Z16" s="684">
        <v>0.1</v>
      </c>
      <c r="AA16" s="684"/>
      <c r="AB16" s="684"/>
      <c r="AC16" s="684"/>
      <c r="AD16" s="685">
        <v>33345</v>
      </c>
      <c r="AE16" s="685"/>
      <c r="AF16" s="685"/>
      <c r="AG16" s="685"/>
      <c r="AH16" s="685"/>
      <c r="AI16" s="685"/>
      <c r="AJ16" s="685"/>
      <c r="AK16" s="685"/>
      <c r="AL16" s="661">
        <v>0.1</v>
      </c>
      <c r="AM16" s="662"/>
      <c r="AN16" s="662"/>
      <c r="AO16" s="686"/>
      <c r="AP16" s="655" t="s">
        <v>262</v>
      </c>
      <c r="AQ16" s="656"/>
      <c r="AR16" s="656"/>
      <c r="AS16" s="656"/>
      <c r="AT16" s="656"/>
      <c r="AU16" s="656"/>
      <c r="AV16" s="656"/>
      <c r="AW16" s="656"/>
      <c r="AX16" s="656"/>
      <c r="AY16" s="656"/>
      <c r="AZ16" s="656"/>
      <c r="BA16" s="656"/>
      <c r="BB16" s="656"/>
      <c r="BC16" s="656"/>
      <c r="BD16" s="656"/>
      <c r="BE16" s="656"/>
      <c r="BF16" s="657"/>
      <c r="BG16" s="658" t="s">
        <v>131</v>
      </c>
      <c r="BH16" s="659"/>
      <c r="BI16" s="659"/>
      <c r="BJ16" s="659"/>
      <c r="BK16" s="659"/>
      <c r="BL16" s="659"/>
      <c r="BM16" s="659"/>
      <c r="BN16" s="660"/>
      <c r="BO16" s="684" t="s">
        <v>131</v>
      </c>
      <c r="BP16" s="684"/>
      <c r="BQ16" s="684"/>
      <c r="BR16" s="684"/>
      <c r="BS16" s="685" t="s">
        <v>131</v>
      </c>
      <c r="BT16" s="685"/>
      <c r="BU16" s="685"/>
      <c r="BV16" s="685"/>
      <c r="BW16" s="685"/>
      <c r="BX16" s="685"/>
      <c r="BY16" s="685"/>
      <c r="BZ16" s="685"/>
      <c r="CA16" s="685"/>
      <c r="CB16" s="730"/>
      <c r="CD16" s="655" t="s">
        <v>263</v>
      </c>
      <c r="CE16" s="656"/>
      <c r="CF16" s="656"/>
      <c r="CG16" s="656"/>
      <c r="CH16" s="656"/>
      <c r="CI16" s="656"/>
      <c r="CJ16" s="656"/>
      <c r="CK16" s="656"/>
      <c r="CL16" s="656"/>
      <c r="CM16" s="656"/>
      <c r="CN16" s="656"/>
      <c r="CO16" s="656"/>
      <c r="CP16" s="656"/>
      <c r="CQ16" s="657"/>
      <c r="CR16" s="658">
        <v>842030</v>
      </c>
      <c r="CS16" s="659"/>
      <c r="CT16" s="659"/>
      <c r="CU16" s="659"/>
      <c r="CV16" s="659"/>
      <c r="CW16" s="659"/>
      <c r="CX16" s="659"/>
      <c r="CY16" s="660"/>
      <c r="CZ16" s="684">
        <v>1.6</v>
      </c>
      <c r="DA16" s="684"/>
      <c r="DB16" s="684"/>
      <c r="DC16" s="684"/>
      <c r="DD16" s="664" t="s">
        <v>131</v>
      </c>
      <c r="DE16" s="659"/>
      <c r="DF16" s="659"/>
      <c r="DG16" s="659"/>
      <c r="DH16" s="659"/>
      <c r="DI16" s="659"/>
      <c r="DJ16" s="659"/>
      <c r="DK16" s="659"/>
      <c r="DL16" s="659"/>
      <c r="DM16" s="659"/>
      <c r="DN16" s="659"/>
      <c r="DO16" s="659"/>
      <c r="DP16" s="660"/>
      <c r="DQ16" s="664">
        <v>98112</v>
      </c>
      <c r="DR16" s="659"/>
      <c r="DS16" s="659"/>
      <c r="DT16" s="659"/>
      <c r="DU16" s="659"/>
      <c r="DV16" s="659"/>
      <c r="DW16" s="659"/>
      <c r="DX16" s="659"/>
      <c r="DY16" s="659"/>
      <c r="DZ16" s="659"/>
      <c r="EA16" s="659"/>
      <c r="EB16" s="659"/>
      <c r="EC16" s="694"/>
    </row>
    <row r="17" spans="2:133" ht="11.25" customHeight="1" x14ac:dyDescent="0.15">
      <c r="B17" s="655" t="s">
        <v>264</v>
      </c>
      <c r="C17" s="656"/>
      <c r="D17" s="656"/>
      <c r="E17" s="656"/>
      <c r="F17" s="656"/>
      <c r="G17" s="656"/>
      <c r="H17" s="656"/>
      <c r="I17" s="656"/>
      <c r="J17" s="656"/>
      <c r="K17" s="656"/>
      <c r="L17" s="656"/>
      <c r="M17" s="656"/>
      <c r="N17" s="656"/>
      <c r="O17" s="656"/>
      <c r="P17" s="656"/>
      <c r="Q17" s="657"/>
      <c r="R17" s="658">
        <v>230399</v>
      </c>
      <c r="S17" s="659"/>
      <c r="T17" s="659"/>
      <c r="U17" s="659"/>
      <c r="V17" s="659"/>
      <c r="W17" s="659"/>
      <c r="X17" s="659"/>
      <c r="Y17" s="660"/>
      <c r="Z17" s="684">
        <v>0.4</v>
      </c>
      <c r="AA17" s="684"/>
      <c r="AB17" s="684"/>
      <c r="AC17" s="684"/>
      <c r="AD17" s="685">
        <v>230399</v>
      </c>
      <c r="AE17" s="685"/>
      <c r="AF17" s="685"/>
      <c r="AG17" s="685"/>
      <c r="AH17" s="685"/>
      <c r="AI17" s="685"/>
      <c r="AJ17" s="685"/>
      <c r="AK17" s="685"/>
      <c r="AL17" s="661">
        <v>0.8</v>
      </c>
      <c r="AM17" s="662"/>
      <c r="AN17" s="662"/>
      <c r="AO17" s="686"/>
      <c r="AP17" s="655" t="s">
        <v>265</v>
      </c>
      <c r="AQ17" s="656"/>
      <c r="AR17" s="656"/>
      <c r="AS17" s="656"/>
      <c r="AT17" s="656"/>
      <c r="AU17" s="656"/>
      <c r="AV17" s="656"/>
      <c r="AW17" s="656"/>
      <c r="AX17" s="656"/>
      <c r="AY17" s="656"/>
      <c r="AZ17" s="656"/>
      <c r="BA17" s="656"/>
      <c r="BB17" s="656"/>
      <c r="BC17" s="656"/>
      <c r="BD17" s="656"/>
      <c r="BE17" s="656"/>
      <c r="BF17" s="657"/>
      <c r="BG17" s="658" t="s">
        <v>131</v>
      </c>
      <c r="BH17" s="659"/>
      <c r="BI17" s="659"/>
      <c r="BJ17" s="659"/>
      <c r="BK17" s="659"/>
      <c r="BL17" s="659"/>
      <c r="BM17" s="659"/>
      <c r="BN17" s="660"/>
      <c r="BO17" s="684" t="s">
        <v>131</v>
      </c>
      <c r="BP17" s="684"/>
      <c r="BQ17" s="684"/>
      <c r="BR17" s="684"/>
      <c r="BS17" s="685" t="s">
        <v>131</v>
      </c>
      <c r="BT17" s="685"/>
      <c r="BU17" s="685"/>
      <c r="BV17" s="685"/>
      <c r="BW17" s="685"/>
      <c r="BX17" s="685"/>
      <c r="BY17" s="685"/>
      <c r="BZ17" s="685"/>
      <c r="CA17" s="685"/>
      <c r="CB17" s="730"/>
      <c r="CD17" s="655" t="s">
        <v>266</v>
      </c>
      <c r="CE17" s="656"/>
      <c r="CF17" s="656"/>
      <c r="CG17" s="656"/>
      <c r="CH17" s="656"/>
      <c r="CI17" s="656"/>
      <c r="CJ17" s="656"/>
      <c r="CK17" s="656"/>
      <c r="CL17" s="656"/>
      <c r="CM17" s="656"/>
      <c r="CN17" s="656"/>
      <c r="CO17" s="656"/>
      <c r="CP17" s="656"/>
      <c r="CQ17" s="657"/>
      <c r="CR17" s="658">
        <v>4787966</v>
      </c>
      <c r="CS17" s="659"/>
      <c r="CT17" s="659"/>
      <c r="CU17" s="659"/>
      <c r="CV17" s="659"/>
      <c r="CW17" s="659"/>
      <c r="CX17" s="659"/>
      <c r="CY17" s="660"/>
      <c r="CZ17" s="684">
        <v>9.1</v>
      </c>
      <c r="DA17" s="684"/>
      <c r="DB17" s="684"/>
      <c r="DC17" s="684"/>
      <c r="DD17" s="664" t="s">
        <v>131</v>
      </c>
      <c r="DE17" s="659"/>
      <c r="DF17" s="659"/>
      <c r="DG17" s="659"/>
      <c r="DH17" s="659"/>
      <c r="DI17" s="659"/>
      <c r="DJ17" s="659"/>
      <c r="DK17" s="659"/>
      <c r="DL17" s="659"/>
      <c r="DM17" s="659"/>
      <c r="DN17" s="659"/>
      <c r="DO17" s="659"/>
      <c r="DP17" s="660"/>
      <c r="DQ17" s="664">
        <v>4736886</v>
      </c>
      <c r="DR17" s="659"/>
      <c r="DS17" s="659"/>
      <c r="DT17" s="659"/>
      <c r="DU17" s="659"/>
      <c r="DV17" s="659"/>
      <c r="DW17" s="659"/>
      <c r="DX17" s="659"/>
      <c r="DY17" s="659"/>
      <c r="DZ17" s="659"/>
      <c r="EA17" s="659"/>
      <c r="EB17" s="659"/>
      <c r="EC17" s="694"/>
    </row>
    <row r="18" spans="2:133" ht="11.25" customHeight="1" x14ac:dyDescent="0.15">
      <c r="B18" s="655" t="s">
        <v>267</v>
      </c>
      <c r="C18" s="656"/>
      <c r="D18" s="656"/>
      <c r="E18" s="656"/>
      <c r="F18" s="656"/>
      <c r="G18" s="656"/>
      <c r="H18" s="656"/>
      <c r="I18" s="656"/>
      <c r="J18" s="656"/>
      <c r="K18" s="656"/>
      <c r="L18" s="656"/>
      <c r="M18" s="656"/>
      <c r="N18" s="656"/>
      <c r="O18" s="656"/>
      <c r="P18" s="656"/>
      <c r="Q18" s="657"/>
      <c r="R18" s="658">
        <v>388774</v>
      </c>
      <c r="S18" s="659"/>
      <c r="T18" s="659"/>
      <c r="U18" s="659"/>
      <c r="V18" s="659"/>
      <c r="W18" s="659"/>
      <c r="X18" s="659"/>
      <c r="Y18" s="660"/>
      <c r="Z18" s="684">
        <v>0.7</v>
      </c>
      <c r="AA18" s="684"/>
      <c r="AB18" s="684"/>
      <c r="AC18" s="684"/>
      <c r="AD18" s="685">
        <v>361920</v>
      </c>
      <c r="AE18" s="685"/>
      <c r="AF18" s="685"/>
      <c r="AG18" s="685"/>
      <c r="AH18" s="685"/>
      <c r="AI18" s="685"/>
      <c r="AJ18" s="685"/>
      <c r="AK18" s="685"/>
      <c r="AL18" s="661">
        <v>1.2999999523162842</v>
      </c>
      <c r="AM18" s="662"/>
      <c r="AN18" s="662"/>
      <c r="AO18" s="686"/>
      <c r="AP18" s="655" t="s">
        <v>268</v>
      </c>
      <c r="AQ18" s="656"/>
      <c r="AR18" s="656"/>
      <c r="AS18" s="656"/>
      <c r="AT18" s="656"/>
      <c r="AU18" s="656"/>
      <c r="AV18" s="656"/>
      <c r="AW18" s="656"/>
      <c r="AX18" s="656"/>
      <c r="AY18" s="656"/>
      <c r="AZ18" s="656"/>
      <c r="BA18" s="656"/>
      <c r="BB18" s="656"/>
      <c r="BC18" s="656"/>
      <c r="BD18" s="656"/>
      <c r="BE18" s="656"/>
      <c r="BF18" s="657"/>
      <c r="BG18" s="658" t="s">
        <v>131</v>
      </c>
      <c r="BH18" s="659"/>
      <c r="BI18" s="659"/>
      <c r="BJ18" s="659"/>
      <c r="BK18" s="659"/>
      <c r="BL18" s="659"/>
      <c r="BM18" s="659"/>
      <c r="BN18" s="660"/>
      <c r="BO18" s="684" t="s">
        <v>131</v>
      </c>
      <c r="BP18" s="684"/>
      <c r="BQ18" s="684"/>
      <c r="BR18" s="684"/>
      <c r="BS18" s="685" t="s">
        <v>131</v>
      </c>
      <c r="BT18" s="685"/>
      <c r="BU18" s="685"/>
      <c r="BV18" s="685"/>
      <c r="BW18" s="685"/>
      <c r="BX18" s="685"/>
      <c r="BY18" s="685"/>
      <c r="BZ18" s="685"/>
      <c r="CA18" s="685"/>
      <c r="CB18" s="730"/>
      <c r="CD18" s="655" t="s">
        <v>269</v>
      </c>
      <c r="CE18" s="656"/>
      <c r="CF18" s="656"/>
      <c r="CG18" s="656"/>
      <c r="CH18" s="656"/>
      <c r="CI18" s="656"/>
      <c r="CJ18" s="656"/>
      <c r="CK18" s="656"/>
      <c r="CL18" s="656"/>
      <c r="CM18" s="656"/>
      <c r="CN18" s="656"/>
      <c r="CO18" s="656"/>
      <c r="CP18" s="656"/>
      <c r="CQ18" s="657"/>
      <c r="CR18" s="658" t="s">
        <v>131</v>
      </c>
      <c r="CS18" s="659"/>
      <c r="CT18" s="659"/>
      <c r="CU18" s="659"/>
      <c r="CV18" s="659"/>
      <c r="CW18" s="659"/>
      <c r="CX18" s="659"/>
      <c r="CY18" s="660"/>
      <c r="CZ18" s="684" t="s">
        <v>131</v>
      </c>
      <c r="DA18" s="684"/>
      <c r="DB18" s="684"/>
      <c r="DC18" s="684"/>
      <c r="DD18" s="664" t="s">
        <v>131</v>
      </c>
      <c r="DE18" s="659"/>
      <c r="DF18" s="659"/>
      <c r="DG18" s="659"/>
      <c r="DH18" s="659"/>
      <c r="DI18" s="659"/>
      <c r="DJ18" s="659"/>
      <c r="DK18" s="659"/>
      <c r="DL18" s="659"/>
      <c r="DM18" s="659"/>
      <c r="DN18" s="659"/>
      <c r="DO18" s="659"/>
      <c r="DP18" s="660"/>
      <c r="DQ18" s="664" t="s">
        <v>131</v>
      </c>
      <c r="DR18" s="659"/>
      <c r="DS18" s="659"/>
      <c r="DT18" s="659"/>
      <c r="DU18" s="659"/>
      <c r="DV18" s="659"/>
      <c r="DW18" s="659"/>
      <c r="DX18" s="659"/>
      <c r="DY18" s="659"/>
      <c r="DZ18" s="659"/>
      <c r="EA18" s="659"/>
      <c r="EB18" s="659"/>
      <c r="EC18" s="694"/>
    </row>
    <row r="19" spans="2:133" ht="11.25" customHeight="1" x14ac:dyDescent="0.15">
      <c r="B19" s="655" t="s">
        <v>270</v>
      </c>
      <c r="C19" s="656"/>
      <c r="D19" s="656"/>
      <c r="E19" s="656"/>
      <c r="F19" s="656"/>
      <c r="G19" s="656"/>
      <c r="H19" s="656"/>
      <c r="I19" s="656"/>
      <c r="J19" s="656"/>
      <c r="K19" s="656"/>
      <c r="L19" s="656"/>
      <c r="M19" s="656"/>
      <c r="N19" s="656"/>
      <c r="O19" s="656"/>
      <c r="P19" s="656"/>
      <c r="Q19" s="657"/>
      <c r="R19" s="658">
        <v>74689</v>
      </c>
      <c r="S19" s="659"/>
      <c r="T19" s="659"/>
      <c r="U19" s="659"/>
      <c r="V19" s="659"/>
      <c r="W19" s="659"/>
      <c r="X19" s="659"/>
      <c r="Y19" s="660"/>
      <c r="Z19" s="684">
        <v>0.1</v>
      </c>
      <c r="AA19" s="684"/>
      <c r="AB19" s="684"/>
      <c r="AC19" s="684"/>
      <c r="AD19" s="685">
        <v>74689</v>
      </c>
      <c r="AE19" s="685"/>
      <c r="AF19" s="685"/>
      <c r="AG19" s="685"/>
      <c r="AH19" s="685"/>
      <c r="AI19" s="685"/>
      <c r="AJ19" s="685"/>
      <c r="AK19" s="685"/>
      <c r="AL19" s="661">
        <v>0.3</v>
      </c>
      <c r="AM19" s="662"/>
      <c r="AN19" s="662"/>
      <c r="AO19" s="686"/>
      <c r="AP19" s="655" t="s">
        <v>271</v>
      </c>
      <c r="AQ19" s="656"/>
      <c r="AR19" s="656"/>
      <c r="AS19" s="656"/>
      <c r="AT19" s="656"/>
      <c r="AU19" s="656"/>
      <c r="AV19" s="656"/>
      <c r="AW19" s="656"/>
      <c r="AX19" s="656"/>
      <c r="AY19" s="656"/>
      <c r="AZ19" s="656"/>
      <c r="BA19" s="656"/>
      <c r="BB19" s="656"/>
      <c r="BC19" s="656"/>
      <c r="BD19" s="656"/>
      <c r="BE19" s="656"/>
      <c r="BF19" s="657"/>
      <c r="BG19" s="658">
        <v>654053</v>
      </c>
      <c r="BH19" s="659"/>
      <c r="BI19" s="659"/>
      <c r="BJ19" s="659"/>
      <c r="BK19" s="659"/>
      <c r="BL19" s="659"/>
      <c r="BM19" s="659"/>
      <c r="BN19" s="660"/>
      <c r="BO19" s="684">
        <v>5.0999999999999996</v>
      </c>
      <c r="BP19" s="684"/>
      <c r="BQ19" s="684"/>
      <c r="BR19" s="684"/>
      <c r="BS19" s="685" t="s">
        <v>131</v>
      </c>
      <c r="BT19" s="685"/>
      <c r="BU19" s="685"/>
      <c r="BV19" s="685"/>
      <c r="BW19" s="685"/>
      <c r="BX19" s="685"/>
      <c r="BY19" s="685"/>
      <c r="BZ19" s="685"/>
      <c r="CA19" s="685"/>
      <c r="CB19" s="730"/>
      <c r="CD19" s="655" t="s">
        <v>272</v>
      </c>
      <c r="CE19" s="656"/>
      <c r="CF19" s="656"/>
      <c r="CG19" s="656"/>
      <c r="CH19" s="656"/>
      <c r="CI19" s="656"/>
      <c r="CJ19" s="656"/>
      <c r="CK19" s="656"/>
      <c r="CL19" s="656"/>
      <c r="CM19" s="656"/>
      <c r="CN19" s="656"/>
      <c r="CO19" s="656"/>
      <c r="CP19" s="656"/>
      <c r="CQ19" s="657"/>
      <c r="CR19" s="658" t="s">
        <v>131</v>
      </c>
      <c r="CS19" s="659"/>
      <c r="CT19" s="659"/>
      <c r="CU19" s="659"/>
      <c r="CV19" s="659"/>
      <c r="CW19" s="659"/>
      <c r="CX19" s="659"/>
      <c r="CY19" s="660"/>
      <c r="CZ19" s="684" t="s">
        <v>131</v>
      </c>
      <c r="DA19" s="684"/>
      <c r="DB19" s="684"/>
      <c r="DC19" s="684"/>
      <c r="DD19" s="664" t="s">
        <v>131</v>
      </c>
      <c r="DE19" s="659"/>
      <c r="DF19" s="659"/>
      <c r="DG19" s="659"/>
      <c r="DH19" s="659"/>
      <c r="DI19" s="659"/>
      <c r="DJ19" s="659"/>
      <c r="DK19" s="659"/>
      <c r="DL19" s="659"/>
      <c r="DM19" s="659"/>
      <c r="DN19" s="659"/>
      <c r="DO19" s="659"/>
      <c r="DP19" s="660"/>
      <c r="DQ19" s="664" t="s">
        <v>131</v>
      </c>
      <c r="DR19" s="659"/>
      <c r="DS19" s="659"/>
      <c r="DT19" s="659"/>
      <c r="DU19" s="659"/>
      <c r="DV19" s="659"/>
      <c r="DW19" s="659"/>
      <c r="DX19" s="659"/>
      <c r="DY19" s="659"/>
      <c r="DZ19" s="659"/>
      <c r="EA19" s="659"/>
      <c r="EB19" s="659"/>
      <c r="EC19" s="694"/>
    </row>
    <row r="20" spans="2:133" ht="11.25" customHeight="1" x14ac:dyDescent="0.15">
      <c r="B20" s="655" t="s">
        <v>273</v>
      </c>
      <c r="C20" s="656"/>
      <c r="D20" s="656"/>
      <c r="E20" s="656"/>
      <c r="F20" s="656"/>
      <c r="G20" s="656"/>
      <c r="H20" s="656"/>
      <c r="I20" s="656"/>
      <c r="J20" s="656"/>
      <c r="K20" s="656"/>
      <c r="L20" s="656"/>
      <c r="M20" s="656"/>
      <c r="N20" s="656"/>
      <c r="O20" s="656"/>
      <c r="P20" s="656"/>
      <c r="Q20" s="657"/>
      <c r="R20" s="658">
        <v>9724</v>
      </c>
      <c r="S20" s="659"/>
      <c r="T20" s="659"/>
      <c r="U20" s="659"/>
      <c r="V20" s="659"/>
      <c r="W20" s="659"/>
      <c r="X20" s="659"/>
      <c r="Y20" s="660"/>
      <c r="Z20" s="684">
        <v>0</v>
      </c>
      <c r="AA20" s="684"/>
      <c r="AB20" s="684"/>
      <c r="AC20" s="684"/>
      <c r="AD20" s="685">
        <v>9724</v>
      </c>
      <c r="AE20" s="685"/>
      <c r="AF20" s="685"/>
      <c r="AG20" s="685"/>
      <c r="AH20" s="685"/>
      <c r="AI20" s="685"/>
      <c r="AJ20" s="685"/>
      <c r="AK20" s="685"/>
      <c r="AL20" s="661">
        <v>0</v>
      </c>
      <c r="AM20" s="662"/>
      <c r="AN20" s="662"/>
      <c r="AO20" s="686"/>
      <c r="AP20" s="655" t="s">
        <v>274</v>
      </c>
      <c r="AQ20" s="656"/>
      <c r="AR20" s="656"/>
      <c r="AS20" s="656"/>
      <c r="AT20" s="656"/>
      <c r="AU20" s="656"/>
      <c r="AV20" s="656"/>
      <c r="AW20" s="656"/>
      <c r="AX20" s="656"/>
      <c r="AY20" s="656"/>
      <c r="AZ20" s="656"/>
      <c r="BA20" s="656"/>
      <c r="BB20" s="656"/>
      <c r="BC20" s="656"/>
      <c r="BD20" s="656"/>
      <c r="BE20" s="656"/>
      <c r="BF20" s="657"/>
      <c r="BG20" s="658">
        <v>654053</v>
      </c>
      <c r="BH20" s="659"/>
      <c r="BI20" s="659"/>
      <c r="BJ20" s="659"/>
      <c r="BK20" s="659"/>
      <c r="BL20" s="659"/>
      <c r="BM20" s="659"/>
      <c r="BN20" s="660"/>
      <c r="BO20" s="684">
        <v>5.0999999999999996</v>
      </c>
      <c r="BP20" s="684"/>
      <c r="BQ20" s="684"/>
      <c r="BR20" s="684"/>
      <c r="BS20" s="685" t="s">
        <v>131</v>
      </c>
      <c r="BT20" s="685"/>
      <c r="BU20" s="685"/>
      <c r="BV20" s="685"/>
      <c r="BW20" s="685"/>
      <c r="BX20" s="685"/>
      <c r="BY20" s="685"/>
      <c r="BZ20" s="685"/>
      <c r="CA20" s="685"/>
      <c r="CB20" s="730"/>
      <c r="CD20" s="655" t="s">
        <v>275</v>
      </c>
      <c r="CE20" s="656"/>
      <c r="CF20" s="656"/>
      <c r="CG20" s="656"/>
      <c r="CH20" s="656"/>
      <c r="CI20" s="656"/>
      <c r="CJ20" s="656"/>
      <c r="CK20" s="656"/>
      <c r="CL20" s="656"/>
      <c r="CM20" s="656"/>
      <c r="CN20" s="656"/>
      <c r="CO20" s="656"/>
      <c r="CP20" s="656"/>
      <c r="CQ20" s="657"/>
      <c r="CR20" s="658">
        <v>52809337</v>
      </c>
      <c r="CS20" s="659"/>
      <c r="CT20" s="659"/>
      <c r="CU20" s="659"/>
      <c r="CV20" s="659"/>
      <c r="CW20" s="659"/>
      <c r="CX20" s="659"/>
      <c r="CY20" s="660"/>
      <c r="CZ20" s="684">
        <v>100</v>
      </c>
      <c r="DA20" s="684"/>
      <c r="DB20" s="684"/>
      <c r="DC20" s="684"/>
      <c r="DD20" s="664">
        <v>6231962</v>
      </c>
      <c r="DE20" s="659"/>
      <c r="DF20" s="659"/>
      <c r="DG20" s="659"/>
      <c r="DH20" s="659"/>
      <c r="DI20" s="659"/>
      <c r="DJ20" s="659"/>
      <c r="DK20" s="659"/>
      <c r="DL20" s="659"/>
      <c r="DM20" s="659"/>
      <c r="DN20" s="659"/>
      <c r="DO20" s="659"/>
      <c r="DP20" s="660"/>
      <c r="DQ20" s="664">
        <v>31843956</v>
      </c>
      <c r="DR20" s="659"/>
      <c r="DS20" s="659"/>
      <c r="DT20" s="659"/>
      <c r="DU20" s="659"/>
      <c r="DV20" s="659"/>
      <c r="DW20" s="659"/>
      <c r="DX20" s="659"/>
      <c r="DY20" s="659"/>
      <c r="DZ20" s="659"/>
      <c r="EA20" s="659"/>
      <c r="EB20" s="659"/>
      <c r="EC20" s="694"/>
    </row>
    <row r="21" spans="2:133" ht="11.25" customHeight="1" x14ac:dyDescent="0.15">
      <c r="B21" s="655" t="s">
        <v>276</v>
      </c>
      <c r="C21" s="656"/>
      <c r="D21" s="656"/>
      <c r="E21" s="656"/>
      <c r="F21" s="656"/>
      <c r="G21" s="656"/>
      <c r="H21" s="656"/>
      <c r="I21" s="656"/>
      <c r="J21" s="656"/>
      <c r="K21" s="656"/>
      <c r="L21" s="656"/>
      <c r="M21" s="656"/>
      <c r="N21" s="656"/>
      <c r="O21" s="656"/>
      <c r="P21" s="656"/>
      <c r="Q21" s="657"/>
      <c r="R21" s="658">
        <v>8932</v>
      </c>
      <c r="S21" s="659"/>
      <c r="T21" s="659"/>
      <c r="U21" s="659"/>
      <c r="V21" s="659"/>
      <c r="W21" s="659"/>
      <c r="X21" s="659"/>
      <c r="Y21" s="660"/>
      <c r="Z21" s="684">
        <v>0</v>
      </c>
      <c r="AA21" s="684"/>
      <c r="AB21" s="684"/>
      <c r="AC21" s="684"/>
      <c r="AD21" s="685">
        <v>8932</v>
      </c>
      <c r="AE21" s="685"/>
      <c r="AF21" s="685"/>
      <c r="AG21" s="685"/>
      <c r="AH21" s="685"/>
      <c r="AI21" s="685"/>
      <c r="AJ21" s="685"/>
      <c r="AK21" s="685"/>
      <c r="AL21" s="661">
        <v>0</v>
      </c>
      <c r="AM21" s="662"/>
      <c r="AN21" s="662"/>
      <c r="AO21" s="686"/>
      <c r="AP21" s="655" t="s">
        <v>277</v>
      </c>
      <c r="AQ21" s="731"/>
      <c r="AR21" s="731"/>
      <c r="AS21" s="731"/>
      <c r="AT21" s="731"/>
      <c r="AU21" s="731"/>
      <c r="AV21" s="731"/>
      <c r="AW21" s="731"/>
      <c r="AX21" s="731"/>
      <c r="AY21" s="731"/>
      <c r="AZ21" s="731"/>
      <c r="BA21" s="731"/>
      <c r="BB21" s="731"/>
      <c r="BC21" s="731"/>
      <c r="BD21" s="731"/>
      <c r="BE21" s="731"/>
      <c r="BF21" s="732"/>
      <c r="BG21" s="658">
        <v>1621</v>
      </c>
      <c r="BH21" s="659"/>
      <c r="BI21" s="659"/>
      <c r="BJ21" s="659"/>
      <c r="BK21" s="659"/>
      <c r="BL21" s="659"/>
      <c r="BM21" s="659"/>
      <c r="BN21" s="660"/>
      <c r="BO21" s="684">
        <v>0</v>
      </c>
      <c r="BP21" s="684"/>
      <c r="BQ21" s="684"/>
      <c r="BR21" s="684"/>
      <c r="BS21" s="685" t="s">
        <v>131</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278</v>
      </c>
      <c r="C22" s="716"/>
      <c r="D22" s="716"/>
      <c r="E22" s="716"/>
      <c r="F22" s="716"/>
      <c r="G22" s="716"/>
      <c r="H22" s="716"/>
      <c r="I22" s="716"/>
      <c r="J22" s="716"/>
      <c r="K22" s="716"/>
      <c r="L22" s="716"/>
      <c r="M22" s="716"/>
      <c r="N22" s="716"/>
      <c r="O22" s="716"/>
      <c r="P22" s="716"/>
      <c r="Q22" s="717"/>
      <c r="R22" s="658">
        <v>295429</v>
      </c>
      <c r="S22" s="659"/>
      <c r="T22" s="659"/>
      <c r="U22" s="659"/>
      <c r="V22" s="659"/>
      <c r="W22" s="659"/>
      <c r="X22" s="659"/>
      <c r="Y22" s="660"/>
      <c r="Z22" s="684">
        <v>0.5</v>
      </c>
      <c r="AA22" s="684"/>
      <c r="AB22" s="684"/>
      <c r="AC22" s="684"/>
      <c r="AD22" s="685">
        <v>268575</v>
      </c>
      <c r="AE22" s="685"/>
      <c r="AF22" s="685"/>
      <c r="AG22" s="685"/>
      <c r="AH22" s="685"/>
      <c r="AI22" s="685"/>
      <c r="AJ22" s="685"/>
      <c r="AK22" s="685"/>
      <c r="AL22" s="661">
        <v>1</v>
      </c>
      <c r="AM22" s="662"/>
      <c r="AN22" s="662"/>
      <c r="AO22" s="686"/>
      <c r="AP22" s="655" t="s">
        <v>279</v>
      </c>
      <c r="AQ22" s="731"/>
      <c r="AR22" s="731"/>
      <c r="AS22" s="731"/>
      <c r="AT22" s="731"/>
      <c r="AU22" s="731"/>
      <c r="AV22" s="731"/>
      <c r="AW22" s="731"/>
      <c r="AX22" s="731"/>
      <c r="AY22" s="731"/>
      <c r="AZ22" s="731"/>
      <c r="BA22" s="731"/>
      <c r="BB22" s="731"/>
      <c r="BC22" s="731"/>
      <c r="BD22" s="731"/>
      <c r="BE22" s="731"/>
      <c r="BF22" s="732"/>
      <c r="BG22" s="658" t="s">
        <v>131</v>
      </c>
      <c r="BH22" s="659"/>
      <c r="BI22" s="659"/>
      <c r="BJ22" s="659"/>
      <c r="BK22" s="659"/>
      <c r="BL22" s="659"/>
      <c r="BM22" s="659"/>
      <c r="BN22" s="660"/>
      <c r="BO22" s="684" t="s">
        <v>131</v>
      </c>
      <c r="BP22" s="684"/>
      <c r="BQ22" s="684"/>
      <c r="BR22" s="684"/>
      <c r="BS22" s="685" t="s">
        <v>131</v>
      </c>
      <c r="BT22" s="685"/>
      <c r="BU22" s="685"/>
      <c r="BV22" s="685"/>
      <c r="BW22" s="685"/>
      <c r="BX22" s="685"/>
      <c r="BY22" s="685"/>
      <c r="BZ22" s="685"/>
      <c r="CA22" s="685"/>
      <c r="CB22" s="730"/>
      <c r="CD22" s="711" t="s">
        <v>280</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281</v>
      </c>
      <c r="C23" s="656"/>
      <c r="D23" s="656"/>
      <c r="E23" s="656"/>
      <c r="F23" s="656"/>
      <c r="G23" s="656"/>
      <c r="H23" s="656"/>
      <c r="I23" s="656"/>
      <c r="J23" s="656"/>
      <c r="K23" s="656"/>
      <c r="L23" s="656"/>
      <c r="M23" s="656"/>
      <c r="N23" s="656"/>
      <c r="O23" s="656"/>
      <c r="P23" s="656"/>
      <c r="Q23" s="657"/>
      <c r="R23" s="658">
        <v>12939297</v>
      </c>
      <c r="S23" s="659"/>
      <c r="T23" s="659"/>
      <c r="U23" s="659"/>
      <c r="V23" s="659"/>
      <c r="W23" s="659"/>
      <c r="X23" s="659"/>
      <c r="Y23" s="660"/>
      <c r="Z23" s="684">
        <v>23.9</v>
      </c>
      <c r="AA23" s="684"/>
      <c r="AB23" s="684"/>
      <c r="AC23" s="684"/>
      <c r="AD23" s="685">
        <v>11422518</v>
      </c>
      <c r="AE23" s="685"/>
      <c r="AF23" s="685"/>
      <c r="AG23" s="685"/>
      <c r="AH23" s="685"/>
      <c r="AI23" s="685"/>
      <c r="AJ23" s="685"/>
      <c r="AK23" s="685"/>
      <c r="AL23" s="661">
        <v>41.3</v>
      </c>
      <c r="AM23" s="662"/>
      <c r="AN23" s="662"/>
      <c r="AO23" s="686"/>
      <c r="AP23" s="655" t="s">
        <v>282</v>
      </c>
      <c r="AQ23" s="731"/>
      <c r="AR23" s="731"/>
      <c r="AS23" s="731"/>
      <c r="AT23" s="731"/>
      <c r="AU23" s="731"/>
      <c r="AV23" s="731"/>
      <c r="AW23" s="731"/>
      <c r="AX23" s="731"/>
      <c r="AY23" s="731"/>
      <c r="AZ23" s="731"/>
      <c r="BA23" s="731"/>
      <c r="BB23" s="731"/>
      <c r="BC23" s="731"/>
      <c r="BD23" s="731"/>
      <c r="BE23" s="731"/>
      <c r="BF23" s="732"/>
      <c r="BG23" s="658">
        <v>652432</v>
      </c>
      <c r="BH23" s="659"/>
      <c r="BI23" s="659"/>
      <c r="BJ23" s="659"/>
      <c r="BK23" s="659"/>
      <c r="BL23" s="659"/>
      <c r="BM23" s="659"/>
      <c r="BN23" s="660"/>
      <c r="BO23" s="684">
        <v>5.0999999999999996</v>
      </c>
      <c r="BP23" s="684"/>
      <c r="BQ23" s="684"/>
      <c r="BR23" s="684"/>
      <c r="BS23" s="685" t="s">
        <v>131</v>
      </c>
      <c r="BT23" s="685"/>
      <c r="BU23" s="685"/>
      <c r="BV23" s="685"/>
      <c r="BW23" s="685"/>
      <c r="BX23" s="685"/>
      <c r="BY23" s="685"/>
      <c r="BZ23" s="685"/>
      <c r="CA23" s="685"/>
      <c r="CB23" s="730"/>
      <c r="CD23" s="711" t="s">
        <v>222</v>
      </c>
      <c r="CE23" s="712"/>
      <c r="CF23" s="712"/>
      <c r="CG23" s="712"/>
      <c r="CH23" s="712"/>
      <c r="CI23" s="712"/>
      <c r="CJ23" s="712"/>
      <c r="CK23" s="712"/>
      <c r="CL23" s="712"/>
      <c r="CM23" s="712"/>
      <c r="CN23" s="712"/>
      <c r="CO23" s="712"/>
      <c r="CP23" s="712"/>
      <c r="CQ23" s="713"/>
      <c r="CR23" s="711" t="s">
        <v>283</v>
      </c>
      <c r="CS23" s="712"/>
      <c r="CT23" s="712"/>
      <c r="CU23" s="712"/>
      <c r="CV23" s="712"/>
      <c r="CW23" s="712"/>
      <c r="CX23" s="712"/>
      <c r="CY23" s="713"/>
      <c r="CZ23" s="711" t="s">
        <v>284</v>
      </c>
      <c r="DA23" s="712"/>
      <c r="DB23" s="712"/>
      <c r="DC23" s="713"/>
      <c r="DD23" s="711" t="s">
        <v>285</v>
      </c>
      <c r="DE23" s="712"/>
      <c r="DF23" s="712"/>
      <c r="DG23" s="712"/>
      <c r="DH23" s="712"/>
      <c r="DI23" s="712"/>
      <c r="DJ23" s="712"/>
      <c r="DK23" s="713"/>
      <c r="DL23" s="743" t="s">
        <v>286</v>
      </c>
      <c r="DM23" s="744"/>
      <c r="DN23" s="744"/>
      <c r="DO23" s="744"/>
      <c r="DP23" s="744"/>
      <c r="DQ23" s="744"/>
      <c r="DR23" s="744"/>
      <c r="DS23" s="744"/>
      <c r="DT23" s="744"/>
      <c r="DU23" s="744"/>
      <c r="DV23" s="745"/>
      <c r="DW23" s="711" t="s">
        <v>287</v>
      </c>
      <c r="DX23" s="712"/>
      <c r="DY23" s="712"/>
      <c r="DZ23" s="712"/>
      <c r="EA23" s="712"/>
      <c r="EB23" s="712"/>
      <c r="EC23" s="713"/>
    </row>
    <row r="24" spans="2:133" ht="11.25" customHeight="1" x14ac:dyDescent="0.15">
      <c r="B24" s="655" t="s">
        <v>288</v>
      </c>
      <c r="C24" s="656"/>
      <c r="D24" s="656"/>
      <c r="E24" s="656"/>
      <c r="F24" s="656"/>
      <c r="G24" s="656"/>
      <c r="H24" s="656"/>
      <c r="I24" s="656"/>
      <c r="J24" s="656"/>
      <c r="K24" s="656"/>
      <c r="L24" s="656"/>
      <c r="M24" s="656"/>
      <c r="N24" s="656"/>
      <c r="O24" s="656"/>
      <c r="P24" s="656"/>
      <c r="Q24" s="657"/>
      <c r="R24" s="658">
        <v>11422518</v>
      </c>
      <c r="S24" s="659"/>
      <c r="T24" s="659"/>
      <c r="U24" s="659"/>
      <c r="V24" s="659"/>
      <c r="W24" s="659"/>
      <c r="X24" s="659"/>
      <c r="Y24" s="660"/>
      <c r="Z24" s="684">
        <v>21.1</v>
      </c>
      <c r="AA24" s="684"/>
      <c r="AB24" s="684"/>
      <c r="AC24" s="684"/>
      <c r="AD24" s="685">
        <v>11422518</v>
      </c>
      <c r="AE24" s="685"/>
      <c r="AF24" s="685"/>
      <c r="AG24" s="685"/>
      <c r="AH24" s="685"/>
      <c r="AI24" s="685"/>
      <c r="AJ24" s="685"/>
      <c r="AK24" s="685"/>
      <c r="AL24" s="661">
        <v>41.3</v>
      </c>
      <c r="AM24" s="662"/>
      <c r="AN24" s="662"/>
      <c r="AO24" s="686"/>
      <c r="AP24" s="655" t="s">
        <v>289</v>
      </c>
      <c r="AQ24" s="731"/>
      <c r="AR24" s="731"/>
      <c r="AS24" s="731"/>
      <c r="AT24" s="731"/>
      <c r="AU24" s="731"/>
      <c r="AV24" s="731"/>
      <c r="AW24" s="731"/>
      <c r="AX24" s="731"/>
      <c r="AY24" s="731"/>
      <c r="AZ24" s="731"/>
      <c r="BA24" s="731"/>
      <c r="BB24" s="731"/>
      <c r="BC24" s="731"/>
      <c r="BD24" s="731"/>
      <c r="BE24" s="731"/>
      <c r="BF24" s="732"/>
      <c r="BG24" s="658" t="s">
        <v>131</v>
      </c>
      <c r="BH24" s="659"/>
      <c r="BI24" s="659"/>
      <c r="BJ24" s="659"/>
      <c r="BK24" s="659"/>
      <c r="BL24" s="659"/>
      <c r="BM24" s="659"/>
      <c r="BN24" s="660"/>
      <c r="BO24" s="684" t="s">
        <v>131</v>
      </c>
      <c r="BP24" s="684"/>
      <c r="BQ24" s="684"/>
      <c r="BR24" s="684"/>
      <c r="BS24" s="685" t="s">
        <v>131</v>
      </c>
      <c r="BT24" s="685"/>
      <c r="BU24" s="685"/>
      <c r="BV24" s="685"/>
      <c r="BW24" s="685"/>
      <c r="BX24" s="685"/>
      <c r="BY24" s="685"/>
      <c r="BZ24" s="685"/>
      <c r="CA24" s="685"/>
      <c r="CB24" s="730"/>
      <c r="CD24" s="708" t="s">
        <v>290</v>
      </c>
      <c r="CE24" s="709"/>
      <c r="CF24" s="709"/>
      <c r="CG24" s="709"/>
      <c r="CH24" s="709"/>
      <c r="CI24" s="709"/>
      <c r="CJ24" s="709"/>
      <c r="CK24" s="709"/>
      <c r="CL24" s="709"/>
      <c r="CM24" s="709"/>
      <c r="CN24" s="709"/>
      <c r="CO24" s="709"/>
      <c r="CP24" s="709"/>
      <c r="CQ24" s="710"/>
      <c r="CR24" s="705">
        <v>23669441</v>
      </c>
      <c r="CS24" s="706"/>
      <c r="CT24" s="706"/>
      <c r="CU24" s="706"/>
      <c r="CV24" s="706"/>
      <c r="CW24" s="706"/>
      <c r="CX24" s="706"/>
      <c r="CY24" s="734"/>
      <c r="CZ24" s="735">
        <v>44.8</v>
      </c>
      <c r="DA24" s="720"/>
      <c r="DB24" s="720"/>
      <c r="DC24" s="737"/>
      <c r="DD24" s="733">
        <v>14503027</v>
      </c>
      <c r="DE24" s="706"/>
      <c r="DF24" s="706"/>
      <c r="DG24" s="706"/>
      <c r="DH24" s="706"/>
      <c r="DI24" s="706"/>
      <c r="DJ24" s="706"/>
      <c r="DK24" s="734"/>
      <c r="DL24" s="733">
        <v>13606345</v>
      </c>
      <c r="DM24" s="706"/>
      <c r="DN24" s="706"/>
      <c r="DO24" s="706"/>
      <c r="DP24" s="706"/>
      <c r="DQ24" s="706"/>
      <c r="DR24" s="706"/>
      <c r="DS24" s="706"/>
      <c r="DT24" s="706"/>
      <c r="DU24" s="706"/>
      <c r="DV24" s="734"/>
      <c r="DW24" s="735">
        <v>47.5</v>
      </c>
      <c r="DX24" s="720"/>
      <c r="DY24" s="720"/>
      <c r="DZ24" s="720"/>
      <c r="EA24" s="720"/>
      <c r="EB24" s="720"/>
      <c r="EC24" s="736"/>
    </row>
    <row r="25" spans="2:133" ht="11.25" customHeight="1" x14ac:dyDescent="0.15">
      <c r="B25" s="655" t="s">
        <v>291</v>
      </c>
      <c r="C25" s="656"/>
      <c r="D25" s="656"/>
      <c r="E25" s="656"/>
      <c r="F25" s="656"/>
      <c r="G25" s="656"/>
      <c r="H25" s="656"/>
      <c r="I25" s="656"/>
      <c r="J25" s="656"/>
      <c r="K25" s="656"/>
      <c r="L25" s="656"/>
      <c r="M25" s="656"/>
      <c r="N25" s="656"/>
      <c r="O25" s="656"/>
      <c r="P25" s="656"/>
      <c r="Q25" s="657"/>
      <c r="R25" s="658">
        <v>1516426</v>
      </c>
      <c r="S25" s="659"/>
      <c r="T25" s="659"/>
      <c r="U25" s="659"/>
      <c r="V25" s="659"/>
      <c r="W25" s="659"/>
      <c r="X25" s="659"/>
      <c r="Y25" s="660"/>
      <c r="Z25" s="684">
        <v>2.8</v>
      </c>
      <c r="AA25" s="684"/>
      <c r="AB25" s="684"/>
      <c r="AC25" s="684"/>
      <c r="AD25" s="685" t="s">
        <v>131</v>
      </c>
      <c r="AE25" s="685"/>
      <c r="AF25" s="685"/>
      <c r="AG25" s="685"/>
      <c r="AH25" s="685"/>
      <c r="AI25" s="685"/>
      <c r="AJ25" s="685"/>
      <c r="AK25" s="685"/>
      <c r="AL25" s="661" t="s">
        <v>131</v>
      </c>
      <c r="AM25" s="662"/>
      <c r="AN25" s="662"/>
      <c r="AO25" s="686"/>
      <c r="AP25" s="655" t="s">
        <v>292</v>
      </c>
      <c r="AQ25" s="731"/>
      <c r="AR25" s="731"/>
      <c r="AS25" s="731"/>
      <c r="AT25" s="731"/>
      <c r="AU25" s="731"/>
      <c r="AV25" s="731"/>
      <c r="AW25" s="731"/>
      <c r="AX25" s="731"/>
      <c r="AY25" s="731"/>
      <c r="AZ25" s="731"/>
      <c r="BA25" s="731"/>
      <c r="BB25" s="731"/>
      <c r="BC25" s="731"/>
      <c r="BD25" s="731"/>
      <c r="BE25" s="731"/>
      <c r="BF25" s="732"/>
      <c r="BG25" s="658" t="s">
        <v>131</v>
      </c>
      <c r="BH25" s="659"/>
      <c r="BI25" s="659"/>
      <c r="BJ25" s="659"/>
      <c r="BK25" s="659"/>
      <c r="BL25" s="659"/>
      <c r="BM25" s="659"/>
      <c r="BN25" s="660"/>
      <c r="BO25" s="684" t="s">
        <v>131</v>
      </c>
      <c r="BP25" s="684"/>
      <c r="BQ25" s="684"/>
      <c r="BR25" s="684"/>
      <c r="BS25" s="685" t="s">
        <v>131</v>
      </c>
      <c r="BT25" s="685"/>
      <c r="BU25" s="685"/>
      <c r="BV25" s="685"/>
      <c r="BW25" s="685"/>
      <c r="BX25" s="685"/>
      <c r="BY25" s="685"/>
      <c r="BZ25" s="685"/>
      <c r="CA25" s="685"/>
      <c r="CB25" s="730"/>
      <c r="CD25" s="655" t="s">
        <v>293</v>
      </c>
      <c r="CE25" s="656"/>
      <c r="CF25" s="656"/>
      <c r="CG25" s="656"/>
      <c r="CH25" s="656"/>
      <c r="CI25" s="656"/>
      <c r="CJ25" s="656"/>
      <c r="CK25" s="656"/>
      <c r="CL25" s="656"/>
      <c r="CM25" s="656"/>
      <c r="CN25" s="656"/>
      <c r="CO25" s="656"/>
      <c r="CP25" s="656"/>
      <c r="CQ25" s="657"/>
      <c r="CR25" s="658">
        <v>7647224</v>
      </c>
      <c r="CS25" s="668"/>
      <c r="CT25" s="668"/>
      <c r="CU25" s="668"/>
      <c r="CV25" s="668"/>
      <c r="CW25" s="668"/>
      <c r="CX25" s="668"/>
      <c r="CY25" s="669"/>
      <c r="CZ25" s="661">
        <v>14.5</v>
      </c>
      <c r="DA25" s="670"/>
      <c r="DB25" s="670"/>
      <c r="DC25" s="671"/>
      <c r="DD25" s="664">
        <v>6894681</v>
      </c>
      <c r="DE25" s="668"/>
      <c r="DF25" s="668"/>
      <c r="DG25" s="668"/>
      <c r="DH25" s="668"/>
      <c r="DI25" s="668"/>
      <c r="DJ25" s="668"/>
      <c r="DK25" s="669"/>
      <c r="DL25" s="664">
        <v>6017157</v>
      </c>
      <c r="DM25" s="668"/>
      <c r="DN25" s="668"/>
      <c r="DO25" s="668"/>
      <c r="DP25" s="668"/>
      <c r="DQ25" s="668"/>
      <c r="DR25" s="668"/>
      <c r="DS25" s="668"/>
      <c r="DT25" s="668"/>
      <c r="DU25" s="668"/>
      <c r="DV25" s="669"/>
      <c r="DW25" s="661">
        <v>21</v>
      </c>
      <c r="DX25" s="670"/>
      <c r="DY25" s="670"/>
      <c r="DZ25" s="670"/>
      <c r="EA25" s="670"/>
      <c r="EB25" s="670"/>
      <c r="EC25" s="689"/>
    </row>
    <row r="26" spans="2:133" ht="11.25" customHeight="1" x14ac:dyDescent="0.15">
      <c r="B26" s="655" t="s">
        <v>294</v>
      </c>
      <c r="C26" s="656"/>
      <c r="D26" s="656"/>
      <c r="E26" s="656"/>
      <c r="F26" s="656"/>
      <c r="G26" s="656"/>
      <c r="H26" s="656"/>
      <c r="I26" s="656"/>
      <c r="J26" s="656"/>
      <c r="K26" s="656"/>
      <c r="L26" s="656"/>
      <c r="M26" s="656"/>
      <c r="N26" s="656"/>
      <c r="O26" s="656"/>
      <c r="P26" s="656"/>
      <c r="Q26" s="657"/>
      <c r="R26" s="658">
        <v>353</v>
      </c>
      <c r="S26" s="659"/>
      <c r="T26" s="659"/>
      <c r="U26" s="659"/>
      <c r="V26" s="659"/>
      <c r="W26" s="659"/>
      <c r="X26" s="659"/>
      <c r="Y26" s="660"/>
      <c r="Z26" s="684">
        <v>0</v>
      </c>
      <c r="AA26" s="684"/>
      <c r="AB26" s="684"/>
      <c r="AC26" s="684"/>
      <c r="AD26" s="685" t="s">
        <v>131</v>
      </c>
      <c r="AE26" s="685"/>
      <c r="AF26" s="685"/>
      <c r="AG26" s="685"/>
      <c r="AH26" s="685"/>
      <c r="AI26" s="685"/>
      <c r="AJ26" s="685"/>
      <c r="AK26" s="685"/>
      <c r="AL26" s="661" t="s">
        <v>131</v>
      </c>
      <c r="AM26" s="662"/>
      <c r="AN26" s="662"/>
      <c r="AO26" s="686"/>
      <c r="AP26" s="655" t="s">
        <v>295</v>
      </c>
      <c r="AQ26" s="731"/>
      <c r="AR26" s="731"/>
      <c r="AS26" s="731"/>
      <c r="AT26" s="731"/>
      <c r="AU26" s="731"/>
      <c r="AV26" s="731"/>
      <c r="AW26" s="731"/>
      <c r="AX26" s="731"/>
      <c r="AY26" s="731"/>
      <c r="AZ26" s="731"/>
      <c r="BA26" s="731"/>
      <c r="BB26" s="731"/>
      <c r="BC26" s="731"/>
      <c r="BD26" s="731"/>
      <c r="BE26" s="731"/>
      <c r="BF26" s="732"/>
      <c r="BG26" s="658" t="s">
        <v>131</v>
      </c>
      <c r="BH26" s="659"/>
      <c r="BI26" s="659"/>
      <c r="BJ26" s="659"/>
      <c r="BK26" s="659"/>
      <c r="BL26" s="659"/>
      <c r="BM26" s="659"/>
      <c r="BN26" s="660"/>
      <c r="BO26" s="684" t="s">
        <v>131</v>
      </c>
      <c r="BP26" s="684"/>
      <c r="BQ26" s="684"/>
      <c r="BR26" s="684"/>
      <c r="BS26" s="685" t="s">
        <v>131</v>
      </c>
      <c r="BT26" s="685"/>
      <c r="BU26" s="685"/>
      <c r="BV26" s="685"/>
      <c r="BW26" s="685"/>
      <c r="BX26" s="685"/>
      <c r="BY26" s="685"/>
      <c r="BZ26" s="685"/>
      <c r="CA26" s="685"/>
      <c r="CB26" s="730"/>
      <c r="CD26" s="655" t="s">
        <v>296</v>
      </c>
      <c r="CE26" s="656"/>
      <c r="CF26" s="656"/>
      <c r="CG26" s="656"/>
      <c r="CH26" s="656"/>
      <c r="CI26" s="656"/>
      <c r="CJ26" s="656"/>
      <c r="CK26" s="656"/>
      <c r="CL26" s="656"/>
      <c r="CM26" s="656"/>
      <c r="CN26" s="656"/>
      <c r="CO26" s="656"/>
      <c r="CP26" s="656"/>
      <c r="CQ26" s="657"/>
      <c r="CR26" s="658">
        <v>4385053</v>
      </c>
      <c r="CS26" s="659"/>
      <c r="CT26" s="659"/>
      <c r="CU26" s="659"/>
      <c r="CV26" s="659"/>
      <c r="CW26" s="659"/>
      <c r="CX26" s="659"/>
      <c r="CY26" s="660"/>
      <c r="CZ26" s="661">
        <v>8.3000000000000007</v>
      </c>
      <c r="DA26" s="670"/>
      <c r="DB26" s="670"/>
      <c r="DC26" s="671"/>
      <c r="DD26" s="664">
        <v>3912962</v>
      </c>
      <c r="DE26" s="659"/>
      <c r="DF26" s="659"/>
      <c r="DG26" s="659"/>
      <c r="DH26" s="659"/>
      <c r="DI26" s="659"/>
      <c r="DJ26" s="659"/>
      <c r="DK26" s="660"/>
      <c r="DL26" s="664" t="s">
        <v>131</v>
      </c>
      <c r="DM26" s="659"/>
      <c r="DN26" s="659"/>
      <c r="DO26" s="659"/>
      <c r="DP26" s="659"/>
      <c r="DQ26" s="659"/>
      <c r="DR26" s="659"/>
      <c r="DS26" s="659"/>
      <c r="DT26" s="659"/>
      <c r="DU26" s="659"/>
      <c r="DV26" s="660"/>
      <c r="DW26" s="661" t="s">
        <v>131</v>
      </c>
      <c r="DX26" s="670"/>
      <c r="DY26" s="670"/>
      <c r="DZ26" s="670"/>
      <c r="EA26" s="670"/>
      <c r="EB26" s="670"/>
      <c r="EC26" s="689"/>
    </row>
    <row r="27" spans="2:133" ht="11.25" customHeight="1" x14ac:dyDescent="0.15">
      <c r="B27" s="655" t="s">
        <v>297</v>
      </c>
      <c r="C27" s="656"/>
      <c r="D27" s="656"/>
      <c r="E27" s="656"/>
      <c r="F27" s="656"/>
      <c r="G27" s="656"/>
      <c r="H27" s="656"/>
      <c r="I27" s="656"/>
      <c r="J27" s="656"/>
      <c r="K27" s="656"/>
      <c r="L27" s="656"/>
      <c r="M27" s="656"/>
      <c r="N27" s="656"/>
      <c r="O27" s="656"/>
      <c r="P27" s="656"/>
      <c r="Q27" s="657"/>
      <c r="R27" s="658">
        <v>29748006</v>
      </c>
      <c r="S27" s="659"/>
      <c r="T27" s="659"/>
      <c r="U27" s="659"/>
      <c r="V27" s="659"/>
      <c r="W27" s="659"/>
      <c r="X27" s="659"/>
      <c r="Y27" s="660"/>
      <c r="Z27" s="684">
        <v>54.9</v>
      </c>
      <c r="AA27" s="684"/>
      <c r="AB27" s="684"/>
      <c r="AC27" s="684"/>
      <c r="AD27" s="685">
        <v>27551941</v>
      </c>
      <c r="AE27" s="685"/>
      <c r="AF27" s="685"/>
      <c r="AG27" s="685"/>
      <c r="AH27" s="685"/>
      <c r="AI27" s="685"/>
      <c r="AJ27" s="685"/>
      <c r="AK27" s="685"/>
      <c r="AL27" s="661">
        <v>99.599998474121094</v>
      </c>
      <c r="AM27" s="662"/>
      <c r="AN27" s="662"/>
      <c r="AO27" s="686"/>
      <c r="AP27" s="655" t="s">
        <v>298</v>
      </c>
      <c r="AQ27" s="656"/>
      <c r="AR27" s="656"/>
      <c r="AS27" s="656"/>
      <c r="AT27" s="656"/>
      <c r="AU27" s="656"/>
      <c r="AV27" s="656"/>
      <c r="AW27" s="656"/>
      <c r="AX27" s="656"/>
      <c r="AY27" s="656"/>
      <c r="AZ27" s="656"/>
      <c r="BA27" s="656"/>
      <c r="BB27" s="656"/>
      <c r="BC27" s="656"/>
      <c r="BD27" s="656"/>
      <c r="BE27" s="656"/>
      <c r="BF27" s="657"/>
      <c r="BG27" s="658">
        <v>12916317</v>
      </c>
      <c r="BH27" s="659"/>
      <c r="BI27" s="659"/>
      <c r="BJ27" s="659"/>
      <c r="BK27" s="659"/>
      <c r="BL27" s="659"/>
      <c r="BM27" s="659"/>
      <c r="BN27" s="660"/>
      <c r="BO27" s="684">
        <v>100</v>
      </c>
      <c r="BP27" s="684"/>
      <c r="BQ27" s="684"/>
      <c r="BR27" s="684"/>
      <c r="BS27" s="685">
        <v>101163</v>
      </c>
      <c r="BT27" s="685"/>
      <c r="BU27" s="685"/>
      <c r="BV27" s="685"/>
      <c r="BW27" s="685"/>
      <c r="BX27" s="685"/>
      <c r="BY27" s="685"/>
      <c r="BZ27" s="685"/>
      <c r="CA27" s="685"/>
      <c r="CB27" s="730"/>
      <c r="CD27" s="655" t="s">
        <v>299</v>
      </c>
      <c r="CE27" s="656"/>
      <c r="CF27" s="656"/>
      <c r="CG27" s="656"/>
      <c r="CH27" s="656"/>
      <c r="CI27" s="656"/>
      <c r="CJ27" s="656"/>
      <c r="CK27" s="656"/>
      <c r="CL27" s="656"/>
      <c r="CM27" s="656"/>
      <c r="CN27" s="656"/>
      <c r="CO27" s="656"/>
      <c r="CP27" s="656"/>
      <c r="CQ27" s="657"/>
      <c r="CR27" s="658">
        <v>11234251</v>
      </c>
      <c r="CS27" s="668"/>
      <c r="CT27" s="668"/>
      <c r="CU27" s="668"/>
      <c r="CV27" s="668"/>
      <c r="CW27" s="668"/>
      <c r="CX27" s="668"/>
      <c r="CY27" s="669"/>
      <c r="CZ27" s="661">
        <v>21.3</v>
      </c>
      <c r="DA27" s="670"/>
      <c r="DB27" s="670"/>
      <c r="DC27" s="671"/>
      <c r="DD27" s="664">
        <v>2871460</v>
      </c>
      <c r="DE27" s="668"/>
      <c r="DF27" s="668"/>
      <c r="DG27" s="668"/>
      <c r="DH27" s="668"/>
      <c r="DI27" s="668"/>
      <c r="DJ27" s="668"/>
      <c r="DK27" s="669"/>
      <c r="DL27" s="664">
        <v>2852302</v>
      </c>
      <c r="DM27" s="668"/>
      <c r="DN27" s="668"/>
      <c r="DO27" s="668"/>
      <c r="DP27" s="668"/>
      <c r="DQ27" s="668"/>
      <c r="DR27" s="668"/>
      <c r="DS27" s="668"/>
      <c r="DT27" s="668"/>
      <c r="DU27" s="668"/>
      <c r="DV27" s="669"/>
      <c r="DW27" s="661">
        <v>9.9</v>
      </c>
      <c r="DX27" s="670"/>
      <c r="DY27" s="670"/>
      <c r="DZ27" s="670"/>
      <c r="EA27" s="670"/>
      <c r="EB27" s="670"/>
      <c r="EC27" s="689"/>
    </row>
    <row r="28" spans="2:133" ht="11.25" customHeight="1" x14ac:dyDescent="0.15">
      <c r="B28" s="655" t="s">
        <v>300</v>
      </c>
      <c r="C28" s="656"/>
      <c r="D28" s="656"/>
      <c r="E28" s="656"/>
      <c r="F28" s="656"/>
      <c r="G28" s="656"/>
      <c r="H28" s="656"/>
      <c r="I28" s="656"/>
      <c r="J28" s="656"/>
      <c r="K28" s="656"/>
      <c r="L28" s="656"/>
      <c r="M28" s="656"/>
      <c r="N28" s="656"/>
      <c r="O28" s="656"/>
      <c r="P28" s="656"/>
      <c r="Q28" s="657"/>
      <c r="R28" s="658">
        <v>13560</v>
      </c>
      <c r="S28" s="659"/>
      <c r="T28" s="659"/>
      <c r="U28" s="659"/>
      <c r="V28" s="659"/>
      <c r="W28" s="659"/>
      <c r="X28" s="659"/>
      <c r="Y28" s="660"/>
      <c r="Z28" s="684">
        <v>0</v>
      </c>
      <c r="AA28" s="684"/>
      <c r="AB28" s="684"/>
      <c r="AC28" s="684"/>
      <c r="AD28" s="685">
        <v>13560</v>
      </c>
      <c r="AE28" s="685"/>
      <c r="AF28" s="685"/>
      <c r="AG28" s="685"/>
      <c r="AH28" s="685"/>
      <c r="AI28" s="685"/>
      <c r="AJ28" s="685"/>
      <c r="AK28" s="685"/>
      <c r="AL28" s="661">
        <v>0</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4"/>
      <c r="CD28" s="655" t="s">
        <v>301</v>
      </c>
      <c r="CE28" s="656"/>
      <c r="CF28" s="656"/>
      <c r="CG28" s="656"/>
      <c r="CH28" s="656"/>
      <c r="CI28" s="656"/>
      <c r="CJ28" s="656"/>
      <c r="CK28" s="656"/>
      <c r="CL28" s="656"/>
      <c r="CM28" s="656"/>
      <c r="CN28" s="656"/>
      <c r="CO28" s="656"/>
      <c r="CP28" s="656"/>
      <c r="CQ28" s="657"/>
      <c r="CR28" s="658">
        <v>4787966</v>
      </c>
      <c r="CS28" s="659"/>
      <c r="CT28" s="659"/>
      <c r="CU28" s="659"/>
      <c r="CV28" s="659"/>
      <c r="CW28" s="659"/>
      <c r="CX28" s="659"/>
      <c r="CY28" s="660"/>
      <c r="CZ28" s="661">
        <v>9.1</v>
      </c>
      <c r="DA28" s="670"/>
      <c r="DB28" s="670"/>
      <c r="DC28" s="671"/>
      <c r="DD28" s="664">
        <v>4736886</v>
      </c>
      <c r="DE28" s="659"/>
      <c r="DF28" s="659"/>
      <c r="DG28" s="659"/>
      <c r="DH28" s="659"/>
      <c r="DI28" s="659"/>
      <c r="DJ28" s="659"/>
      <c r="DK28" s="660"/>
      <c r="DL28" s="664">
        <v>4736886</v>
      </c>
      <c r="DM28" s="659"/>
      <c r="DN28" s="659"/>
      <c r="DO28" s="659"/>
      <c r="DP28" s="659"/>
      <c r="DQ28" s="659"/>
      <c r="DR28" s="659"/>
      <c r="DS28" s="659"/>
      <c r="DT28" s="659"/>
      <c r="DU28" s="659"/>
      <c r="DV28" s="660"/>
      <c r="DW28" s="661">
        <v>16.5</v>
      </c>
      <c r="DX28" s="670"/>
      <c r="DY28" s="670"/>
      <c r="DZ28" s="670"/>
      <c r="EA28" s="670"/>
      <c r="EB28" s="670"/>
      <c r="EC28" s="689"/>
    </row>
    <row r="29" spans="2:133" ht="11.25" customHeight="1" x14ac:dyDescent="0.15">
      <c r="B29" s="655" t="s">
        <v>302</v>
      </c>
      <c r="C29" s="656"/>
      <c r="D29" s="656"/>
      <c r="E29" s="656"/>
      <c r="F29" s="656"/>
      <c r="G29" s="656"/>
      <c r="H29" s="656"/>
      <c r="I29" s="656"/>
      <c r="J29" s="656"/>
      <c r="K29" s="656"/>
      <c r="L29" s="656"/>
      <c r="M29" s="656"/>
      <c r="N29" s="656"/>
      <c r="O29" s="656"/>
      <c r="P29" s="656"/>
      <c r="Q29" s="657"/>
      <c r="R29" s="658">
        <v>304474</v>
      </c>
      <c r="S29" s="659"/>
      <c r="T29" s="659"/>
      <c r="U29" s="659"/>
      <c r="V29" s="659"/>
      <c r="W29" s="659"/>
      <c r="X29" s="659"/>
      <c r="Y29" s="660"/>
      <c r="Z29" s="684">
        <v>0.6</v>
      </c>
      <c r="AA29" s="684"/>
      <c r="AB29" s="684"/>
      <c r="AC29" s="684"/>
      <c r="AD29" s="685" t="s">
        <v>131</v>
      </c>
      <c r="AE29" s="685"/>
      <c r="AF29" s="685"/>
      <c r="AG29" s="685"/>
      <c r="AH29" s="685"/>
      <c r="AI29" s="685"/>
      <c r="AJ29" s="685"/>
      <c r="AK29" s="685"/>
      <c r="AL29" s="661" t="s">
        <v>131</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303</v>
      </c>
      <c r="CE29" s="679"/>
      <c r="CF29" s="655" t="s">
        <v>70</v>
      </c>
      <c r="CG29" s="656"/>
      <c r="CH29" s="656"/>
      <c r="CI29" s="656"/>
      <c r="CJ29" s="656"/>
      <c r="CK29" s="656"/>
      <c r="CL29" s="656"/>
      <c r="CM29" s="656"/>
      <c r="CN29" s="656"/>
      <c r="CO29" s="656"/>
      <c r="CP29" s="656"/>
      <c r="CQ29" s="657"/>
      <c r="CR29" s="658">
        <v>4787820</v>
      </c>
      <c r="CS29" s="668"/>
      <c r="CT29" s="668"/>
      <c r="CU29" s="668"/>
      <c r="CV29" s="668"/>
      <c r="CW29" s="668"/>
      <c r="CX29" s="668"/>
      <c r="CY29" s="669"/>
      <c r="CZ29" s="661">
        <v>9.1</v>
      </c>
      <c r="DA29" s="670"/>
      <c r="DB29" s="670"/>
      <c r="DC29" s="671"/>
      <c r="DD29" s="664">
        <v>4736740</v>
      </c>
      <c r="DE29" s="668"/>
      <c r="DF29" s="668"/>
      <c r="DG29" s="668"/>
      <c r="DH29" s="668"/>
      <c r="DI29" s="668"/>
      <c r="DJ29" s="668"/>
      <c r="DK29" s="669"/>
      <c r="DL29" s="664">
        <v>4736740</v>
      </c>
      <c r="DM29" s="668"/>
      <c r="DN29" s="668"/>
      <c r="DO29" s="668"/>
      <c r="DP29" s="668"/>
      <c r="DQ29" s="668"/>
      <c r="DR29" s="668"/>
      <c r="DS29" s="668"/>
      <c r="DT29" s="668"/>
      <c r="DU29" s="668"/>
      <c r="DV29" s="669"/>
      <c r="DW29" s="661">
        <v>16.5</v>
      </c>
      <c r="DX29" s="670"/>
      <c r="DY29" s="670"/>
      <c r="DZ29" s="670"/>
      <c r="EA29" s="670"/>
      <c r="EB29" s="670"/>
      <c r="EC29" s="689"/>
    </row>
    <row r="30" spans="2:133" ht="11.25" customHeight="1" x14ac:dyDescent="0.15">
      <c r="B30" s="655" t="s">
        <v>304</v>
      </c>
      <c r="C30" s="656"/>
      <c r="D30" s="656"/>
      <c r="E30" s="656"/>
      <c r="F30" s="656"/>
      <c r="G30" s="656"/>
      <c r="H30" s="656"/>
      <c r="I30" s="656"/>
      <c r="J30" s="656"/>
      <c r="K30" s="656"/>
      <c r="L30" s="656"/>
      <c r="M30" s="656"/>
      <c r="N30" s="656"/>
      <c r="O30" s="656"/>
      <c r="P30" s="656"/>
      <c r="Q30" s="657"/>
      <c r="R30" s="658">
        <v>397264</v>
      </c>
      <c r="S30" s="659"/>
      <c r="T30" s="659"/>
      <c r="U30" s="659"/>
      <c r="V30" s="659"/>
      <c r="W30" s="659"/>
      <c r="X30" s="659"/>
      <c r="Y30" s="660"/>
      <c r="Z30" s="684">
        <v>0.7</v>
      </c>
      <c r="AA30" s="684"/>
      <c r="AB30" s="684"/>
      <c r="AC30" s="684"/>
      <c r="AD30" s="685">
        <v>72786</v>
      </c>
      <c r="AE30" s="685"/>
      <c r="AF30" s="685"/>
      <c r="AG30" s="685"/>
      <c r="AH30" s="685"/>
      <c r="AI30" s="685"/>
      <c r="AJ30" s="685"/>
      <c r="AK30" s="685"/>
      <c r="AL30" s="661">
        <v>0.3</v>
      </c>
      <c r="AM30" s="662"/>
      <c r="AN30" s="662"/>
      <c r="AO30" s="686"/>
      <c r="AP30" s="711" t="s">
        <v>222</v>
      </c>
      <c r="AQ30" s="712"/>
      <c r="AR30" s="712"/>
      <c r="AS30" s="712"/>
      <c r="AT30" s="712"/>
      <c r="AU30" s="712"/>
      <c r="AV30" s="712"/>
      <c r="AW30" s="712"/>
      <c r="AX30" s="712"/>
      <c r="AY30" s="712"/>
      <c r="AZ30" s="712"/>
      <c r="BA30" s="712"/>
      <c r="BB30" s="712"/>
      <c r="BC30" s="712"/>
      <c r="BD30" s="712"/>
      <c r="BE30" s="712"/>
      <c r="BF30" s="713"/>
      <c r="BG30" s="711" t="s">
        <v>305</v>
      </c>
      <c r="BH30" s="728"/>
      <c r="BI30" s="728"/>
      <c r="BJ30" s="728"/>
      <c r="BK30" s="728"/>
      <c r="BL30" s="728"/>
      <c r="BM30" s="728"/>
      <c r="BN30" s="728"/>
      <c r="BO30" s="728"/>
      <c r="BP30" s="728"/>
      <c r="BQ30" s="729"/>
      <c r="BR30" s="711" t="s">
        <v>306</v>
      </c>
      <c r="BS30" s="728"/>
      <c r="BT30" s="728"/>
      <c r="BU30" s="728"/>
      <c r="BV30" s="728"/>
      <c r="BW30" s="728"/>
      <c r="BX30" s="728"/>
      <c r="BY30" s="728"/>
      <c r="BZ30" s="728"/>
      <c r="CA30" s="728"/>
      <c r="CB30" s="729"/>
      <c r="CD30" s="680"/>
      <c r="CE30" s="681"/>
      <c r="CF30" s="655" t="s">
        <v>307</v>
      </c>
      <c r="CG30" s="656"/>
      <c r="CH30" s="656"/>
      <c r="CI30" s="656"/>
      <c r="CJ30" s="656"/>
      <c r="CK30" s="656"/>
      <c r="CL30" s="656"/>
      <c r="CM30" s="656"/>
      <c r="CN30" s="656"/>
      <c r="CO30" s="656"/>
      <c r="CP30" s="656"/>
      <c r="CQ30" s="657"/>
      <c r="CR30" s="658">
        <v>4672355</v>
      </c>
      <c r="CS30" s="659"/>
      <c r="CT30" s="659"/>
      <c r="CU30" s="659"/>
      <c r="CV30" s="659"/>
      <c r="CW30" s="659"/>
      <c r="CX30" s="659"/>
      <c r="CY30" s="660"/>
      <c r="CZ30" s="661">
        <v>8.8000000000000007</v>
      </c>
      <c r="DA30" s="670"/>
      <c r="DB30" s="670"/>
      <c r="DC30" s="671"/>
      <c r="DD30" s="664">
        <v>4625090</v>
      </c>
      <c r="DE30" s="659"/>
      <c r="DF30" s="659"/>
      <c r="DG30" s="659"/>
      <c r="DH30" s="659"/>
      <c r="DI30" s="659"/>
      <c r="DJ30" s="659"/>
      <c r="DK30" s="660"/>
      <c r="DL30" s="664">
        <v>4625090</v>
      </c>
      <c r="DM30" s="659"/>
      <c r="DN30" s="659"/>
      <c r="DO30" s="659"/>
      <c r="DP30" s="659"/>
      <c r="DQ30" s="659"/>
      <c r="DR30" s="659"/>
      <c r="DS30" s="659"/>
      <c r="DT30" s="659"/>
      <c r="DU30" s="659"/>
      <c r="DV30" s="660"/>
      <c r="DW30" s="661">
        <v>16.100000000000001</v>
      </c>
      <c r="DX30" s="670"/>
      <c r="DY30" s="670"/>
      <c r="DZ30" s="670"/>
      <c r="EA30" s="670"/>
      <c r="EB30" s="670"/>
      <c r="EC30" s="689"/>
    </row>
    <row r="31" spans="2:133" ht="11.25" customHeight="1" x14ac:dyDescent="0.15">
      <c r="B31" s="655" t="s">
        <v>308</v>
      </c>
      <c r="C31" s="656"/>
      <c r="D31" s="656"/>
      <c r="E31" s="656"/>
      <c r="F31" s="656"/>
      <c r="G31" s="656"/>
      <c r="H31" s="656"/>
      <c r="I31" s="656"/>
      <c r="J31" s="656"/>
      <c r="K31" s="656"/>
      <c r="L31" s="656"/>
      <c r="M31" s="656"/>
      <c r="N31" s="656"/>
      <c r="O31" s="656"/>
      <c r="P31" s="656"/>
      <c r="Q31" s="657"/>
      <c r="R31" s="658">
        <v>238292</v>
      </c>
      <c r="S31" s="659"/>
      <c r="T31" s="659"/>
      <c r="U31" s="659"/>
      <c r="V31" s="659"/>
      <c r="W31" s="659"/>
      <c r="X31" s="659"/>
      <c r="Y31" s="660"/>
      <c r="Z31" s="684">
        <v>0.4</v>
      </c>
      <c r="AA31" s="684"/>
      <c r="AB31" s="684"/>
      <c r="AC31" s="684"/>
      <c r="AD31" s="685" t="s">
        <v>131</v>
      </c>
      <c r="AE31" s="685"/>
      <c r="AF31" s="685"/>
      <c r="AG31" s="685"/>
      <c r="AH31" s="685"/>
      <c r="AI31" s="685"/>
      <c r="AJ31" s="685"/>
      <c r="AK31" s="685"/>
      <c r="AL31" s="661" t="s">
        <v>131</v>
      </c>
      <c r="AM31" s="662"/>
      <c r="AN31" s="662"/>
      <c r="AO31" s="686"/>
      <c r="AP31" s="722" t="s">
        <v>309</v>
      </c>
      <c r="AQ31" s="723"/>
      <c r="AR31" s="723"/>
      <c r="AS31" s="723"/>
      <c r="AT31" s="724" t="s">
        <v>310</v>
      </c>
      <c r="AU31" s="355"/>
      <c r="AV31" s="355"/>
      <c r="AW31" s="355"/>
      <c r="AX31" s="708" t="s">
        <v>187</v>
      </c>
      <c r="AY31" s="709"/>
      <c r="AZ31" s="709"/>
      <c r="BA31" s="709"/>
      <c r="BB31" s="709"/>
      <c r="BC31" s="709"/>
      <c r="BD31" s="709"/>
      <c r="BE31" s="709"/>
      <c r="BF31" s="710"/>
      <c r="BG31" s="718">
        <v>99.8</v>
      </c>
      <c r="BH31" s="719"/>
      <c r="BI31" s="719"/>
      <c r="BJ31" s="719"/>
      <c r="BK31" s="719"/>
      <c r="BL31" s="719"/>
      <c r="BM31" s="720">
        <v>99.4</v>
      </c>
      <c r="BN31" s="719"/>
      <c r="BO31" s="719"/>
      <c r="BP31" s="719"/>
      <c r="BQ31" s="721"/>
      <c r="BR31" s="718">
        <v>98.8</v>
      </c>
      <c r="BS31" s="719"/>
      <c r="BT31" s="719"/>
      <c r="BU31" s="719"/>
      <c r="BV31" s="719"/>
      <c r="BW31" s="719"/>
      <c r="BX31" s="720">
        <v>98.4</v>
      </c>
      <c r="BY31" s="719"/>
      <c r="BZ31" s="719"/>
      <c r="CA31" s="719"/>
      <c r="CB31" s="721"/>
      <c r="CD31" s="680"/>
      <c r="CE31" s="681"/>
      <c r="CF31" s="655" t="s">
        <v>311</v>
      </c>
      <c r="CG31" s="656"/>
      <c r="CH31" s="656"/>
      <c r="CI31" s="656"/>
      <c r="CJ31" s="656"/>
      <c r="CK31" s="656"/>
      <c r="CL31" s="656"/>
      <c r="CM31" s="656"/>
      <c r="CN31" s="656"/>
      <c r="CO31" s="656"/>
      <c r="CP31" s="656"/>
      <c r="CQ31" s="657"/>
      <c r="CR31" s="658">
        <v>115465</v>
      </c>
      <c r="CS31" s="668"/>
      <c r="CT31" s="668"/>
      <c r="CU31" s="668"/>
      <c r="CV31" s="668"/>
      <c r="CW31" s="668"/>
      <c r="CX31" s="668"/>
      <c r="CY31" s="669"/>
      <c r="CZ31" s="661">
        <v>0.2</v>
      </c>
      <c r="DA31" s="670"/>
      <c r="DB31" s="670"/>
      <c r="DC31" s="671"/>
      <c r="DD31" s="664">
        <v>111650</v>
      </c>
      <c r="DE31" s="668"/>
      <c r="DF31" s="668"/>
      <c r="DG31" s="668"/>
      <c r="DH31" s="668"/>
      <c r="DI31" s="668"/>
      <c r="DJ31" s="668"/>
      <c r="DK31" s="669"/>
      <c r="DL31" s="664">
        <v>111650</v>
      </c>
      <c r="DM31" s="668"/>
      <c r="DN31" s="668"/>
      <c r="DO31" s="668"/>
      <c r="DP31" s="668"/>
      <c r="DQ31" s="668"/>
      <c r="DR31" s="668"/>
      <c r="DS31" s="668"/>
      <c r="DT31" s="668"/>
      <c r="DU31" s="668"/>
      <c r="DV31" s="669"/>
      <c r="DW31" s="661">
        <v>0.4</v>
      </c>
      <c r="DX31" s="670"/>
      <c r="DY31" s="670"/>
      <c r="DZ31" s="670"/>
      <c r="EA31" s="670"/>
      <c r="EB31" s="670"/>
      <c r="EC31" s="689"/>
    </row>
    <row r="32" spans="2:133" ht="11.25" customHeight="1" x14ac:dyDescent="0.15">
      <c r="B32" s="655" t="s">
        <v>312</v>
      </c>
      <c r="C32" s="656"/>
      <c r="D32" s="656"/>
      <c r="E32" s="656"/>
      <c r="F32" s="656"/>
      <c r="G32" s="656"/>
      <c r="H32" s="656"/>
      <c r="I32" s="656"/>
      <c r="J32" s="656"/>
      <c r="K32" s="656"/>
      <c r="L32" s="656"/>
      <c r="M32" s="656"/>
      <c r="N32" s="656"/>
      <c r="O32" s="656"/>
      <c r="P32" s="656"/>
      <c r="Q32" s="657"/>
      <c r="R32" s="658">
        <v>9999054</v>
      </c>
      <c r="S32" s="659"/>
      <c r="T32" s="659"/>
      <c r="U32" s="659"/>
      <c r="V32" s="659"/>
      <c r="W32" s="659"/>
      <c r="X32" s="659"/>
      <c r="Y32" s="660"/>
      <c r="Z32" s="684">
        <v>18.399999999999999</v>
      </c>
      <c r="AA32" s="684"/>
      <c r="AB32" s="684"/>
      <c r="AC32" s="684"/>
      <c r="AD32" s="685" t="s">
        <v>131</v>
      </c>
      <c r="AE32" s="685"/>
      <c r="AF32" s="685"/>
      <c r="AG32" s="685"/>
      <c r="AH32" s="685"/>
      <c r="AI32" s="685"/>
      <c r="AJ32" s="685"/>
      <c r="AK32" s="685"/>
      <c r="AL32" s="661" t="s">
        <v>131</v>
      </c>
      <c r="AM32" s="662"/>
      <c r="AN32" s="662"/>
      <c r="AO32" s="686"/>
      <c r="AP32" s="695"/>
      <c r="AQ32" s="696"/>
      <c r="AR32" s="696"/>
      <c r="AS32" s="696"/>
      <c r="AT32" s="725"/>
      <c r="AU32" s="211" t="s">
        <v>313</v>
      </c>
      <c r="AX32" s="655" t="s">
        <v>314</v>
      </c>
      <c r="AY32" s="656"/>
      <c r="AZ32" s="656"/>
      <c r="BA32" s="656"/>
      <c r="BB32" s="656"/>
      <c r="BC32" s="656"/>
      <c r="BD32" s="656"/>
      <c r="BE32" s="656"/>
      <c r="BF32" s="657"/>
      <c r="BG32" s="727">
        <v>99.8</v>
      </c>
      <c r="BH32" s="668"/>
      <c r="BI32" s="668"/>
      <c r="BJ32" s="668"/>
      <c r="BK32" s="668"/>
      <c r="BL32" s="668"/>
      <c r="BM32" s="662">
        <v>99.6</v>
      </c>
      <c r="BN32" s="668"/>
      <c r="BO32" s="668"/>
      <c r="BP32" s="668"/>
      <c r="BQ32" s="693"/>
      <c r="BR32" s="727">
        <v>98.7</v>
      </c>
      <c r="BS32" s="668"/>
      <c r="BT32" s="668"/>
      <c r="BU32" s="668"/>
      <c r="BV32" s="668"/>
      <c r="BW32" s="668"/>
      <c r="BX32" s="662">
        <v>98.4</v>
      </c>
      <c r="BY32" s="668"/>
      <c r="BZ32" s="668"/>
      <c r="CA32" s="668"/>
      <c r="CB32" s="693"/>
      <c r="CD32" s="682"/>
      <c r="CE32" s="683"/>
      <c r="CF32" s="655" t="s">
        <v>315</v>
      </c>
      <c r="CG32" s="656"/>
      <c r="CH32" s="656"/>
      <c r="CI32" s="656"/>
      <c r="CJ32" s="656"/>
      <c r="CK32" s="656"/>
      <c r="CL32" s="656"/>
      <c r="CM32" s="656"/>
      <c r="CN32" s="656"/>
      <c r="CO32" s="656"/>
      <c r="CP32" s="656"/>
      <c r="CQ32" s="657"/>
      <c r="CR32" s="658">
        <v>146</v>
      </c>
      <c r="CS32" s="659"/>
      <c r="CT32" s="659"/>
      <c r="CU32" s="659"/>
      <c r="CV32" s="659"/>
      <c r="CW32" s="659"/>
      <c r="CX32" s="659"/>
      <c r="CY32" s="660"/>
      <c r="CZ32" s="661">
        <v>0</v>
      </c>
      <c r="DA32" s="670"/>
      <c r="DB32" s="670"/>
      <c r="DC32" s="671"/>
      <c r="DD32" s="664">
        <v>146</v>
      </c>
      <c r="DE32" s="659"/>
      <c r="DF32" s="659"/>
      <c r="DG32" s="659"/>
      <c r="DH32" s="659"/>
      <c r="DI32" s="659"/>
      <c r="DJ32" s="659"/>
      <c r="DK32" s="660"/>
      <c r="DL32" s="664">
        <v>146</v>
      </c>
      <c r="DM32" s="659"/>
      <c r="DN32" s="659"/>
      <c r="DO32" s="659"/>
      <c r="DP32" s="659"/>
      <c r="DQ32" s="659"/>
      <c r="DR32" s="659"/>
      <c r="DS32" s="659"/>
      <c r="DT32" s="659"/>
      <c r="DU32" s="659"/>
      <c r="DV32" s="660"/>
      <c r="DW32" s="661">
        <v>0</v>
      </c>
      <c r="DX32" s="670"/>
      <c r="DY32" s="670"/>
      <c r="DZ32" s="670"/>
      <c r="EA32" s="670"/>
      <c r="EB32" s="670"/>
      <c r="EC32" s="689"/>
    </row>
    <row r="33" spans="2:133" ht="11.25" customHeight="1" x14ac:dyDescent="0.15">
      <c r="B33" s="715" t="s">
        <v>316</v>
      </c>
      <c r="C33" s="716"/>
      <c r="D33" s="716"/>
      <c r="E33" s="716"/>
      <c r="F33" s="716"/>
      <c r="G33" s="716"/>
      <c r="H33" s="716"/>
      <c r="I33" s="716"/>
      <c r="J33" s="716"/>
      <c r="K33" s="716"/>
      <c r="L33" s="716"/>
      <c r="M33" s="716"/>
      <c r="N33" s="716"/>
      <c r="O33" s="716"/>
      <c r="P33" s="716"/>
      <c r="Q33" s="717"/>
      <c r="R33" s="658" t="s">
        <v>131</v>
      </c>
      <c r="S33" s="659"/>
      <c r="T33" s="659"/>
      <c r="U33" s="659"/>
      <c r="V33" s="659"/>
      <c r="W33" s="659"/>
      <c r="X33" s="659"/>
      <c r="Y33" s="660"/>
      <c r="Z33" s="684" t="s">
        <v>131</v>
      </c>
      <c r="AA33" s="684"/>
      <c r="AB33" s="684"/>
      <c r="AC33" s="684"/>
      <c r="AD33" s="685" t="s">
        <v>131</v>
      </c>
      <c r="AE33" s="685"/>
      <c r="AF33" s="685"/>
      <c r="AG33" s="685"/>
      <c r="AH33" s="685"/>
      <c r="AI33" s="685"/>
      <c r="AJ33" s="685"/>
      <c r="AK33" s="685"/>
      <c r="AL33" s="661" t="s">
        <v>131</v>
      </c>
      <c r="AM33" s="662"/>
      <c r="AN33" s="662"/>
      <c r="AO33" s="686"/>
      <c r="AP33" s="697"/>
      <c r="AQ33" s="698"/>
      <c r="AR33" s="698"/>
      <c r="AS33" s="698"/>
      <c r="AT33" s="726"/>
      <c r="AU33" s="356"/>
      <c r="AV33" s="356"/>
      <c r="AW33" s="356"/>
      <c r="AX33" s="635" t="s">
        <v>317</v>
      </c>
      <c r="AY33" s="636"/>
      <c r="AZ33" s="636"/>
      <c r="BA33" s="636"/>
      <c r="BB33" s="636"/>
      <c r="BC33" s="636"/>
      <c r="BD33" s="636"/>
      <c r="BE33" s="636"/>
      <c r="BF33" s="637"/>
      <c r="BG33" s="714">
        <v>99.7</v>
      </c>
      <c r="BH33" s="639"/>
      <c r="BI33" s="639"/>
      <c r="BJ33" s="639"/>
      <c r="BK33" s="639"/>
      <c r="BL33" s="639"/>
      <c r="BM33" s="676">
        <v>99.1</v>
      </c>
      <c r="BN33" s="639"/>
      <c r="BO33" s="639"/>
      <c r="BP33" s="639"/>
      <c r="BQ33" s="687"/>
      <c r="BR33" s="714">
        <v>98.7</v>
      </c>
      <c r="BS33" s="639"/>
      <c r="BT33" s="639"/>
      <c r="BU33" s="639"/>
      <c r="BV33" s="639"/>
      <c r="BW33" s="639"/>
      <c r="BX33" s="676">
        <v>98.3</v>
      </c>
      <c r="BY33" s="639"/>
      <c r="BZ33" s="639"/>
      <c r="CA33" s="639"/>
      <c r="CB33" s="687"/>
      <c r="CD33" s="655" t="s">
        <v>318</v>
      </c>
      <c r="CE33" s="656"/>
      <c r="CF33" s="656"/>
      <c r="CG33" s="656"/>
      <c r="CH33" s="656"/>
      <c r="CI33" s="656"/>
      <c r="CJ33" s="656"/>
      <c r="CK33" s="656"/>
      <c r="CL33" s="656"/>
      <c r="CM33" s="656"/>
      <c r="CN33" s="656"/>
      <c r="CO33" s="656"/>
      <c r="CP33" s="656"/>
      <c r="CQ33" s="657"/>
      <c r="CR33" s="658">
        <v>22065904</v>
      </c>
      <c r="CS33" s="668"/>
      <c r="CT33" s="668"/>
      <c r="CU33" s="668"/>
      <c r="CV33" s="668"/>
      <c r="CW33" s="668"/>
      <c r="CX33" s="668"/>
      <c r="CY33" s="669"/>
      <c r="CZ33" s="661">
        <v>41.8</v>
      </c>
      <c r="DA33" s="670"/>
      <c r="DB33" s="670"/>
      <c r="DC33" s="671"/>
      <c r="DD33" s="664">
        <v>15565800</v>
      </c>
      <c r="DE33" s="668"/>
      <c r="DF33" s="668"/>
      <c r="DG33" s="668"/>
      <c r="DH33" s="668"/>
      <c r="DI33" s="668"/>
      <c r="DJ33" s="668"/>
      <c r="DK33" s="669"/>
      <c r="DL33" s="664">
        <v>11138395</v>
      </c>
      <c r="DM33" s="668"/>
      <c r="DN33" s="668"/>
      <c r="DO33" s="668"/>
      <c r="DP33" s="668"/>
      <c r="DQ33" s="668"/>
      <c r="DR33" s="668"/>
      <c r="DS33" s="668"/>
      <c r="DT33" s="668"/>
      <c r="DU33" s="668"/>
      <c r="DV33" s="669"/>
      <c r="DW33" s="661">
        <v>38.9</v>
      </c>
      <c r="DX33" s="670"/>
      <c r="DY33" s="670"/>
      <c r="DZ33" s="670"/>
      <c r="EA33" s="670"/>
      <c r="EB33" s="670"/>
      <c r="EC33" s="689"/>
    </row>
    <row r="34" spans="2:133" ht="11.25" customHeight="1" x14ac:dyDescent="0.15">
      <c r="B34" s="655" t="s">
        <v>319</v>
      </c>
      <c r="C34" s="656"/>
      <c r="D34" s="656"/>
      <c r="E34" s="656"/>
      <c r="F34" s="656"/>
      <c r="G34" s="656"/>
      <c r="H34" s="656"/>
      <c r="I34" s="656"/>
      <c r="J34" s="656"/>
      <c r="K34" s="656"/>
      <c r="L34" s="656"/>
      <c r="M34" s="656"/>
      <c r="N34" s="656"/>
      <c r="O34" s="656"/>
      <c r="P34" s="656"/>
      <c r="Q34" s="657"/>
      <c r="R34" s="658">
        <v>3188702</v>
      </c>
      <c r="S34" s="659"/>
      <c r="T34" s="659"/>
      <c r="U34" s="659"/>
      <c r="V34" s="659"/>
      <c r="W34" s="659"/>
      <c r="X34" s="659"/>
      <c r="Y34" s="660"/>
      <c r="Z34" s="684">
        <v>5.9</v>
      </c>
      <c r="AA34" s="684"/>
      <c r="AB34" s="684"/>
      <c r="AC34" s="684"/>
      <c r="AD34" s="685" t="s">
        <v>131</v>
      </c>
      <c r="AE34" s="685"/>
      <c r="AF34" s="685"/>
      <c r="AG34" s="685"/>
      <c r="AH34" s="685"/>
      <c r="AI34" s="685"/>
      <c r="AJ34" s="685"/>
      <c r="AK34" s="685"/>
      <c r="AL34" s="661" t="s">
        <v>131</v>
      </c>
      <c r="AM34" s="662"/>
      <c r="AN34" s="662"/>
      <c r="AO34" s="686"/>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320</v>
      </c>
      <c r="CE34" s="656"/>
      <c r="CF34" s="656"/>
      <c r="CG34" s="656"/>
      <c r="CH34" s="656"/>
      <c r="CI34" s="656"/>
      <c r="CJ34" s="656"/>
      <c r="CK34" s="656"/>
      <c r="CL34" s="656"/>
      <c r="CM34" s="656"/>
      <c r="CN34" s="656"/>
      <c r="CO34" s="656"/>
      <c r="CP34" s="656"/>
      <c r="CQ34" s="657"/>
      <c r="CR34" s="658">
        <v>5304789</v>
      </c>
      <c r="CS34" s="659"/>
      <c r="CT34" s="659"/>
      <c r="CU34" s="659"/>
      <c r="CV34" s="659"/>
      <c r="CW34" s="659"/>
      <c r="CX34" s="659"/>
      <c r="CY34" s="660"/>
      <c r="CZ34" s="661">
        <v>10</v>
      </c>
      <c r="DA34" s="670"/>
      <c r="DB34" s="670"/>
      <c r="DC34" s="671"/>
      <c r="DD34" s="664">
        <v>3841552</v>
      </c>
      <c r="DE34" s="659"/>
      <c r="DF34" s="659"/>
      <c r="DG34" s="659"/>
      <c r="DH34" s="659"/>
      <c r="DI34" s="659"/>
      <c r="DJ34" s="659"/>
      <c r="DK34" s="660"/>
      <c r="DL34" s="664">
        <v>2790732</v>
      </c>
      <c r="DM34" s="659"/>
      <c r="DN34" s="659"/>
      <c r="DO34" s="659"/>
      <c r="DP34" s="659"/>
      <c r="DQ34" s="659"/>
      <c r="DR34" s="659"/>
      <c r="DS34" s="659"/>
      <c r="DT34" s="659"/>
      <c r="DU34" s="659"/>
      <c r="DV34" s="660"/>
      <c r="DW34" s="661">
        <v>9.6999999999999993</v>
      </c>
      <c r="DX34" s="670"/>
      <c r="DY34" s="670"/>
      <c r="DZ34" s="670"/>
      <c r="EA34" s="670"/>
      <c r="EB34" s="670"/>
      <c r="EC34" s="689"/>
    </row>
    <row r="35" spans="2:133" ht="11.25" customHeight="1" x14ac:dyDescent="0.15">
      <c r="B35" s="655" t="s">
        <v>321</v>
      </c>
      <c r="C35" s="656"/>
      <c r="D35" s="656"/>
      <c r="E35" s="656"/>
      <c r="F35" s="656"/>
      <c r="G35" s="656"/>
      <c r="H35" s="656"/>
      <c r="I35" s="656"/>
      <c r="J35" s="656"/>
      <c r="K35" s="656"/>
      <c r="L35" s="656"/>
      <c r="M35" s="656"/>
      <c r="N35" s="656"/>
      <c r="O35" s="656"/>
      <c r="P35" s="656"/>
      <c r="Q35" s="657"/>
      <c r="R35" s="658">
        <v>463466</v>
      </c>
      <c r="S35" s="659"/>
      <c r="T35" s="659"/>
      <c r="U35" s="659"/>
      <c r="V35" s="659"/>
      <c r="W35" s="659"/>
      <c r="X35" s="659"/>
      <c r="Y35" s="660"/>
      <c r="Z35" s="684">
        <v>0.9</v>
      </c>
      <c r="AA35" s="684"/>
      <c r="AB35" s="684"/>
      <c r="AC35" s="684"/>
      <c r="AD35" s="685">
        <v>12869</v>
      </c>
      <c r="AE35" s="685"/>
      <c r="AF35" s="685"/>
      <c r="AG35" s="685"/>
      <c r="AH35" s="685"/>
      <c r="AI35" s="685"/>
      <c r="AJ35" s="685"/>
      <c r="AK35" s="685"/>
      <c r="AL35" s="661">
        <v>0</v>
      </c>
      <c r="AM35" s="662"/>
      <c r="AN35" s="662"/>
      <c r="AO35" s="686"/>
      <c r="AP35" s="216"/>
      <c r="AQ35" s="711" t="s">
        <v>322</v>
      </c>
      <c r="AR35" s="712"/>
      <c r="AS35" s="712"/>
      <c r="AT35" s="712"/>
      <c r="AU35" s="712"/>
      <c r="AV35" s="712"/>
      <c r="AW35" s="712"/>
      <c r="AX35" s="712"/>
      <c r="AY35" s="712"/>
      <c r="AZ35" s="712"/>
      <c r="BA35" s="712"/>
      <c r="BB35" s="712"/>
      <c r="BC35" s="712"/>
      <c r="BD35" s="712"/>
      <c r="BE35" s="712"/>
      <c r="BF35" s="713"/>
      <c r="BG35" s="711" t="s">
        <v>323</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324</v>
      </c>
      <c r="CE35" s="656"/>
      <c r="CF35" s="656"/>
      <c r="CG35" s="656"/>
      <c r="CH35" s="656"/>
      <c r="CI35" s="656"/>
      <c r="CJ35" s="656"/>
      <c r="CK35" s="656"/>
      <c r="CL35" s="656"/>
      <c r="CM35" s="656"/>
      <c r="CN35" s="656"/>
      <c r="CO35" s="656"/>
      <c r="CP35" s="656"/>
      <c r="CQ35" s="657"/>
      <c r="CR35" s="658">
        <v>464373</v>
      </c>
      <c r="CS35" s="668"/>
      <c r="CT35" s="668"/>
      <c r="CU35" s="668"/>
      <c r="CV35" s="668"/>
      <c r="CW35" s="668"/>
      <c r="CX35" s="668"/>
      <c r="CY35" s="669"/>
      <c r="CZ35" s="661">
        <v>0.9</v>
      </c>
      <c r="DA35" s="670"/>
      <c r="DB35" s="670"/>
      <c r="DC35" s="671"/>
      <c r="DD35" s="664">
        <v>450197</v>
      </c>
      <c r="DE35" s="668"/>
      <c r="DF35" s="668"/>
      <c r="DG35" s="668"/>
      <c r="DH35" s="668"/>
      <c r="DI35" s="668"/>
      <c r="DJ35" s="668"/>
      <c r="DK35" s="669"/>
      <c r="DL35" s="664">
        <v>450035</v>
      </c>
      <c r="DM35" s="668"/>
      <c r="DN35" s="668"/>
      <c r="DO35" s="668"/>
      <c r="DP35" s="668"/>
      <c r="DQ35" s="668"/>
      <c r="DR35" s="668"/>
      <c r="DS35" s="668"/>
      <c r="DT35" s="668"/>
      <c r="DU35" s="668"/>
      <c r="DV35" s="669"/>
      <c r="DW35" s="661">
        <v>1.6</v>
      </c>
      <c r="DX35" s="670"/>
      <c r="DY35" s="670"/>
      <c r="DZ35" s="670"/>
      <c r="EA35" s="670"/>
      <c r="EB35" s="670"/>
      <c r="EC35" s="689"/>
    </row>
    <row r="36" spans="2:133" ht="11.25" customHeight="1" x14ac:dyDescent="0.15">
      <c r="B36" s="655" t="s">
        <v>325</v>
      </c>
      <c r="C36" s="656"/>
      <c r="D36" s="656"/>
      <c r="E36" s="656"/>
      <c r="F36" s="656"/>
      <c r="G36" s="656"/>
      <c r="H36" s="656"/>
      <c r="I36" s="656"/>
      <c r="J36" s="656"/>
      <c r="K36" s="656"/>
      <c r="L36" s="656"/>
      <c r="M36" s="656"/>
      <c r="N36" s="656"/>
      <c r="O36" s="656"/>
      <c r="P36" s="656"/>
      <c r="Q36" s="657"/>
      <c r="R36" s="658">
        <v>498699</v>
      </c>
      <c r="S36" s="659"/>
      <c r="T36" s="659"/>
      <c r="U36" s="659"/>
      <c r="V36" s="659"/>
      <c r="W36" s="659"/>
      <c r="X36" s="659"/>
      <c r="Y36" s="660"/>
      <c r="Z36" s="684">
        <v>0.9</v>
      </c>
      <c r="AA36" s="684"/>
      <c r="AB36" s="684"/>
      <c r="AC36" s="684"/>
      <c r="AD36" s="685" t="s">
        <v>131</v>
      </c>
      <c r="AE36" s="685"/>
      <c r="AF36" s="685"/>
      <c r="AG36" s="685"/>
      <c r="AH36" s="685"/>
      <c r="AI36" s="685"/>
      <c r="AJ36" s="685"/>
      <c r="AK36" s="685"/>
      <c r="AL36" s="661" t="s">
        <v>131</v>
      </c>
      <c r="AM36" s="662"/>
      <c r="AN36" s="662"/>
      <c r="AO36" s="686"/>
      <c r="AP36" s="216"/>
      <c r="AQ36" s="702" t="s">
        <v>326</v>
      </c>
      <c r="AR36" s="703"/>
      <c r="AS36" s="703"/>
      <c r="AT36" s="703"/>
      <c r="AU36" s="703"/>
      <c r="AV36" s="703"/>
      <c r="AW36" s="703"/>
      <c r="AX36" s="703"/>
      <c r="AY36" s="704"/>
      <c r="AZ36" s="705">
        <v>7038567</v>
      </c>
      <c r="BA36" s="706"/>
      <c r="BB36" s="706"/>
      <c r="BC36" s="706"/>
      <c r="BD36" s="706"/>
      <c r="BE36" s="706"/>
      <c r="BF36" s="707"/>
      <c r="BG36" s="708" t="s">
        <v>327</v>
      </c>
      <c r="BH36" s="709"/>
      <c r="BI36" s="709"/>
      <c r="BJ36" s="709"/>
      <c r="BK36" s="709"/>
      <c r="BL36" s="709"/>
      <c r="BM36" s="709"/>
      <c r="BN36" s="709"/>
      <c r="BO36" s="709"/>
      <c r="BP36" s="709"/>
      <c r="BQ36" s="709"/>
      <c r="BR36" s="709"/>
      <c r="BS36" s="709"/>
      <c r="BT36" s="709"/>
      <c r="BU36" s="710"/>
      <c r="BV36" s="705">
        <v>142344</v>
      </c>
      <c r="BW36" s="706"/>
      <c r="BX36" s="706"/>
      <c r="BY36" s="706"/>
      <c r="BZ36" s="706"/>
      <c r="CA36" s="706"/>
      <c r="CB36" s="707"/>
      <c r="CD36" s="655" t="s">
        <v>328</v>
      </c>
      <c r="CE36" s="656"/>
      <c r="CF36" s="656"/>
      <c r="CG36" s="656"/>
      <c r="CH36" s="656"/>
      <c r="CI36" s="656"/>
      <c r="CJ36" s="656"/>
      <c r="CK36" s="656"/>
      <c r="CL36" s="656"/>
      <c r="CM36" s="656"/>
      <c r="CN36" s="656"/>
      <c r="CO36" s="656"/>
      <c r="CP36" s="656"/>
      <c r="CQ36" s="657"/>
      <c r="CR36" s="658">
        <v>7684068</v>
      </c>
      <c r="CS36" s="659"/>
      <c r="CT36" s="659"/>
      <c r="CU36" s="659"/>
      <c r="CV36" s="659"/>
      <c r="CW36" s="659"/>
      <c r="CX36" s="659"/>
      <c r="CY36" s="660"/>
      <c r="CZ36" s="661">
        <v>14.6</v>
      </c>
      <c r="DA36" s="670"/>
      <c r="DB36" s="670"/>
      <c r="DC36" s="671"/>
      <c r="DD36" s="664">
        <v>6719998</v>
      </c>
      <c r="DE36" s="659"/>
      <c r="DF36" s="659"/>
      <c r="DG36" s="659"/>
      <c r="DH36" s="659"/>
      <c r="DI36" s="659"/>
      <c r="DJ36" s="659"/>
      <c r="DK36" s="660"/>
      <c r="DL36" s="664">
        <v>4348931</v>
      </c>
      <c r="DM36" s="659"/>
      <c r="DN36" s="659"/>
      <c r="DO36" s="659"/>
      <c r="DP36" s="659"/>
      <c r="DQ36" s="659"/>
      <c r="DR36" s="659"/>
      <c r="DS36" s="659"/>
      <c r="DT36" s="659"/>
      <c r="DU36" s="659"/>
      <c r="DV36" s="660"/>
      <c r="DW36" s="661">
        <v>15.2</v>
      </c>
      <c r="DX36" s="670"/>
      <c r="DY36" s="670"/>
      <c r="DZ36" s="670"/>
      <c r="EA36" s="670"/>
      <c r="EB36" s="670"/>
      <c r="EC36" s="689"/>
    </row>
    <row r="37" spans="2:133" ht="11.25" customHeight="1" x14ac:dyDescent="0.15">
      <c r="B37" s="655" t="s">
        <v>329</v>
      </c>
      <c r="C37" s="656"/>
      <c r="D37" s="656"/>
      <c r="E37" s="656"/>
      <c r="F37" s="656"/>
      <c r="G37" s="656"/>
      <c r="H37" s="656"/>
      <c r="I37" s="656"/>
      <c r="J37" s="656"/>
      <c r="K37" s="656"/>
      <c r="L37" s="656"/>
      <c r="M37" s="656"/>
      <c r="N37" s="656"/>
      <c r="O37" s="656"/>
      <c r="P37" s="656"/>
      <c r="Q37" s="657"/>
      <c r="R37" s="658">
        <v>2101190</v>
      </c>
      <c r="S37" s="659"/>
      <c r="T37" s="659"/>
      <c r="U37" s="659"/>
      <c r="V37" s="659"/>
      <c r="W37" s="659"/>
      <c r="X37" s="659"/>
      <c r="Y37" s="660"/>
      <c r="Z37" s="684">
        <v>3.9</v>
      </c>
      <c r="AA37" s="684"/>
      <c r="AB37" s="684"/>
      <c r="AC37" s="684"/>
      <c r="AD37" s="685" t="s">
        <v>131</v>
      </c>
      <c r="AE37" s="685"/>
      <c r="AF37" s="685"/>
      <c r="AG37" s="685"/>
      <c r="AH37" s="685"/>
      <c r="AI37" s="685"/>
      <c r="AJ37" s="685"/>
      <c r="AK37" s="685"/>
      <c r="AL37" s="661" t="s">
        <v>131</v>
      </c>
      <c r="AM37" s="662"/>
      <c r="AN37" s="662"/>
      <c r="AO37" s="686"/>
      <c r="AQ37" s="690" t="s">
        <v>330</v>
      </c>
      <c r="AR37" s="691"/>
      <c r="AS37" s="691"/>
      <c r="AT37" s="691"/>
      <c r="AU37" s="691"/>
      <c r="AV37" s="691"/>
      <c r="AW37" s="691"/>
      <c r="AX37" s="691"/>
      <c r="AY37" s="692"/>
      <c r="AZ37" s="658">
        <v>1539800</v>
      </c>
      <c r="BA37" s="659"/>
      <c r="BB37" s="659"/>
      <c r="BC37" s="659"/>
      <c r="BD37" s="668"/>
      <c r="BE37" s="668"/>
      <c r="BF37" s="693"/>
      <c r="BG37" s="655" t="s">
        <v>331</v>
      </c>
      <c r="BH37" s="656"/>
      <c r="BI37" s="656"/>
      <c r="BJ37" s="656"/>
      <c r="BK37" s="656"/>
      <c r="BL37" s="656"/>
      <c r="BM37" s="656"/>
      <c r="BN37" s="656"/>
      <c r="BO37" s="656"/>
      <c r="BP37" s="656"/>
      <c r="BQ37" s="656"/>
      <c r="BR37" s="656"/>
      <c r="BS37" s="656"/>
      <c r="BT37" s="656"/>
      <c r="BU37" s="657"/>
      <c r="BV37" s="658">
        <v>112020</v>
      </c>
      <c r="BW37" s="659"/>
      <c r="BX37" s="659"/>
      <c r="BY37" s="659"/>
      <c r="BZ37" s="659"/>
      <c r="CA37" s="659"/>
      <c r="CB37" s="694"/>
      <c r="CD37" s="655" t="s">
        <v>332</v>
      </c>
      <c r="CE37" s="656"/>
      <c r="CF37" s="656"/>
      <c r="CG37" s="656"/>
      <c r="CH37" s="656"/>
      <c r="CI37" s="656"/>
      <c r="CJ37" s="656"/>
      <c r="CK37" s="656"/>
      <c r="CL37" s="656"/>
      <c r="CM37" s="656"/>
      <c r="CN37" s="656"/>
      <c r="CO37" s="656"/>
      <c r="CP37" s="656"/>
      <c r="CQ37" s="657"/>
      <c r="CR37" s="658">
        <v>1804046</v>
      </c>
      <c r="CS37" s="668"/>
      <c r="CT37" s="668"/>
      <c r="CU37" s="668"/>
      <c r="CV37" s="668"/>
      <c r="CW37" s="668"/>
      <c r="CX37" s="668"/>
      <c r="CY37" s="669"/>
      <c r="CZ37" s="661">
        <v>3.4</v>
      </c>
      <c r="DA37" s="670"/>
      <c r="DB37" s="670"/>
      <c r="DC37" s="671"/>
      <c r="DD37" s="664">
        <v>1686597</v>
      </c>
      <c r="DE37" s="668"/>
      <c r="DF37" s="668"/>
      <c r="DG37" s="668"/>
      <c r="DH37" s="668"/>
      <c r="DI37" s="668"/>
      <c r="DJ37" s="668"/>
      <c r="DK37" s="669"/>
      <c r="DL37" s="664">
        <v>1467783</v>
      </c>
      <c r="DM37" s="668"/>
      <c r="DN37" s="668"/>
      <c r="DO37" s="668"/>
      <c r="DP37" s="668"/>
      <c r="DQ37" s="668"/>
      <c r="DR37" s="668"/>
      <c r="DS37" s="668"/>
      <c r="DT37" s="668"/>
      <c r="DU37" s="668"/>
      <c r="DV37" s="669"/>
      <c r="DW37" s="661">
        <v>5.0999999999999996</v>
      </c>
      <c r="DX37" s="670"/>
      <c r="DY37" s="670"/>
      <c r="DZ37" s="670"/>
      <c r="EA37" s="670"/>
      <c r="EB37" s="670"/>
      <c r="EC37" s="689"/>
    </row>
    <row r="38" spans="2:133" ht="11.25" customHeight="1" x14ac:dyDescent="0.15">
      <c r="B38" s="655" t="s">
        <v>333</v>
      </c>
      <c r="C38" s="656"/>
      <c r="D38" s="656"/>
      <c r="E38" s="656"/>
      <c r="F38" s="656"/>
      <c r="G38" s="656"/>
      <c r="H38" s="656"/>
      <c r="I38" s="656"/>
      <c r="J38" s="656"/>
      <c r="K38" s="656"/>
      <c r="L38" s="656"/>
      <c r="M38" s="656"/>
      <c r="N38" s="656"/>
      <c r="O38" s="656"/>
      <c r="P38" s="656"/>
      <c r="Q38" s="657"/>
      <c r="R38" s="658">
        <v>1145305</v>
      </c>
      <c r="S38" s="659"/>
      <c r="T38" s="659"/>
      <c r="U38" s="659"/>
      <c r="V38" s="659"/>
      <c r="W38" s="659"/>
      <c r="X38" s="659"/>
      <c r="Y38" s="660"/>
      <c r="Z38" s="684">
        <v>2.1</v>
      </c>
      <c r="AA38" s="684"/>
      <c r="AB38" s="684"/>
      <c r="AC38" s="684"/>
      <c r="AD38" s="685" t="s">
        <v>131</v>
      </c>
      <c r="AE38" s="685"/>
      <c r="AF38" s="685"/>
      <c r="AG38" s="685"/>
      <c r="AH38" s="685"/>
      <c r="AI38" s="685"/>
      <c r="AJ38" s="685"/>
      <c r="AK38" s="685"/>
      <c r="AL38" s="661" t="s">
        <v>131</v>
      </c>
      <c r="AM38" s="662"/>
      <c r="AN38" s="662"/>
      <c r="AO38" s="686"/>
      <c r="AQ38" s="690" t="s">
        <v>334</v>
      </c>
      <c r="AR38" s="691"/>
      <c r="AS38" s="691"/>
      <c r="AT38" s="691"/>
      <c r="AU38" s="691"/>
      <c r="AV38" s="691"/>
      <c r="AW38" s="691"/>
      <c r="AX38" s="691"/>
      <c r="AY38" s="692"/>
      <c r="AZ38" s="658">
        <v>1431150</v>
      </c>
      <c r="BA38" s="659"/>
      <c r="BB38" s="659"/>
      <c r="BC38" s="659"/>
      <c r="BD38" s="668"/>
      <c r="BE38" s="668"/>
      <c r="BF38" s="693"/>
      <c r="BG38" s="655" t="s">
        <v>335</v>
      </c>
      <c r="BH38" s="656"/>
      <c r="BI38" s="656"/>
      <c r="BJ38" s="656"/>
      <c r="BK38" s="656"/>
      <c r="BL38" s="656"/>
      <c r="BM38" s="656"/>
      <c r="BN38" s="656"/>
      <c r="BO38" s="656"/>
      <c r="BP38" s="656"/>
      <c r="BQ38" s="656"/>
      <c r="BR38" s="656"/>
      <c r="BS38" s="656"/>
      <c r="BT38" s="656"/>
      <c r="BU38" s="657"/>
      <c r="BV38" s="658">
        <v>12365</v>
      </c>
      <c r="BW38" s="659"/>
      <c r="BX38" s="659"/>
      <c r="BY38" s="659"/>
      <c r="BZ38" s="659"/>
      <c r="CA38" s="659"/>
      <c r="CB38" s="694"/>
      <c r="CD38" s="655" t="s">
        <v>336</v>
      </c>
      <c r="CE38" s="656"/>
      <c r="CF38" s="656"/>
      <c r="CG38" s="656"/>
      <c r="CH38" s="656"/>
      <c r="CI38" s="656"/>
      <c r="CJ38" s="656"/>
      <c r="CK38" s="656"/>
      <c r="CL38" s="656"/>
      <c r="CM38" s="656"/>
      <c r="CN38" s="656"/>
      <c r="CO38" s="656"/>
      <c r="CP38" s="656"/>
      <c r="CQ38" s="657"/>
      <c r="CR38" s="658">
        <v>3758651</v>
      </c>
      <c r="CS38" s="659"/>
      <c r="CT38" s="659"/>
      <c r="CU38" s="659"/>
      <c r="CV38" s="659"/>
      <c r="CW38" s="659"/>
      <c r="CX38" s="659"/>
      <c r="CY38" s="660"/>
      <c r="CZ38" s="661">
        <v>7.1</v>
      </c>
      <c r="DA38" s="670"/>
      <c r="DB38" s="670"/>
      <c r="DC38" s="671"/>
      <c r="DD38" s="664">
        <v>3222071</v>
      </c>
      <c r="DE38" s="659"/>
      <c r="DF38" s="659"/>
      <c r="DG38" s="659"/>
      <c r="DH38" s="659"/>
      <c r="DI38" s="659"/>
      <c r="DJ38" s="659"/>
      <c r="DK38" s="660"/>
      <c r="DL38" s="664">
        <v>3073538</v>
      </c>
      <c r="DM38" s="659"/>
      <c r="DN38" s="659"/>
      <c r="DO38" s="659"/>
      <c r="DP38" s="659"/>
      <c r="DQ38" s="659"/>
      <c r="DR38" s="659"/>
      <c r="DS38" s="659"/>
      <c r="DT38" s="659"/>
      <c r="DU38" s="659"/>
      <c r="DV38" s="660"/>
      <c r="DW38" s="661">
        <v>10.7</v>
      </c>
      <c r="DX38" s="670"/>
      <c r="DY38" s="670"/>
      <c r="DZ38" s="670"/>
      <c r="EA38" s="670"/>
      <c r="EB38" s="670"/>
      <c r="EC38" s="689"/>
    </row>
    <row r="39" spans="2:133" ht="11.25" customHeight="1" x14ac:dyDescent="0.15">
      <c r="B39" s="655" t="s">
        <v>337</v>
      </c>
      <c r="C39" s="656"/>
      <c r="D39" s="656"/>
      <c r="E39" s="656"/>
      <c r="F39" s="656"/>
      <c r="G39" s="656"/>
      <c r="H39" s="656"/>
      <c r="I39" s="656"/>
      <c r="J39" s="656"/>
      <c r="K39" s="656"/>
      <c r="L39" s="656"/>
      <c r="M39" s="656"/>
      <c r="N39" s="656"/>
      <c r="O39" s="656"/>
      <c r="P39" s="656"/>
      <c r="Q39" s="657"/>
      <c r="R39" s="658">
        <v>2364138</v>
      </c>
      <c r="S39" s="659"/>
      <c r="T39" s="659"/>
      <c r="U39" s="659"/>
      <c r="V39" s="659"/>
      <c r="W39" s="659"/>
      <c r="X39" s="659"/>
      <c r="Y39" s="660"/>
      <c r="Z39" s="684">
        <v>4.4000000000000004</v>
      </c>
      <c r="AA39" s="684"/>
      <c r="AB39" s="684"/>
      <c r="AC39" s="684"/>
      <c r="AD39" s="685">
        <v>16797</v>
      </c>
      <c r="AE39" s="685"/>
      <c r="AF39" s="685"/>
      <c r="AG39" s="685"/>
      <c r="AH39" s="685"/>
      <c r="AI39" s="685"/>
      <c r="AJ39" s="685"/>
      <c r="AK39" s="685"/>
      <c r="AL39" s="661">
        <v>0.1</v>
      </c>
      <c r="AM39" s="662"/>
      <c r="AN39" s="662"/>
      <c r="AO39" s="686"/>
      <c r="AQ39" s="690" t="s">
        <v>338</v>
      </c>
      <c r="AR39" s="691"/>
      <c r="AS39" s="691"/>
      <c r="AT39" s="691"/>
      <c r="AU39" s="691"/>
      <c r="AV39" s="691"/>
      <c r="AW39" s="691"/>
      <c r="AX39" s="691"/>
      <c r="AY39" s="692"/>
      <c r="AZ39" s="658">
        <v>251010</v>
      </c>
      <c r="BA39" s="659"/>
      <c r="BB39" s="659"/>
      <c r="BC39" s="659"/>
      <c r="BD39" s="668"/>
      <c r="BE39" s="668"/>
      <c r="BF39" s="693"/>
      <c r="BG39" s="655" t="s">
        <v>339</v>
      </c>
      <c r="BH39" s="656"/>
      <c r="BI39" s="656"/>
      <c r="BJ39" s="656"/>
      <c r="BK39" s="656"/>
      <c r="BL39" s="656"/>
      <c r="BM39" s="656"/>
      <c r="BN39" s="656"/>
      <c r="BO39" s="656"/>
      <c r="BP39" s="656"/>
      <c r="BQ39" s="656"/>
      <c r="BR39" s="656"/>
      <c r="BS39" s="656"/>
      <c r="BT39" s="656"/>
      <c r="BU39" s="657"/>
      <c r="BV39" s="658">
        <v>19198</v>
      </c>
      <c r="BW39" s="659"/>
      <c r="BX39" s="659"/>
      <c r="BY39" s="659"/>
      <c r="BZ39" s="659"/>
      <c r="CA39" s="659"/>
      <c r="CB39" s="694"/>
      <c r="CD39" s="655" t="s">
        <v>340</v>
      </c>
      <c r="CE39" s="656"/>
      <c r="CF39" s="656"/>
      <c r="CG39" s="656"/>
      <c r="CH39" s="656"/>
      <c r="CI39" s="656"/>
      <c r="CJ39" s="656"/>
      <c r="CK39" s="656"/>
      <c r="CL39" s="656"/>
      <c r="CM39" s="656"/>
      <c r="CN39" s="656"/>
      <c r="CO39" s="656"/>
      <c r="CP39" s="656"/>
      <c r="CQ39" s="657"/>
      <c r="CR39" s="658">
        <v>2875314</v>
      </c>
      <c r="CS39" s="668"/>
      <c r="CT39" s="668"/>
      <c r="CU39" s="668"/>
      <c r="CV39" s="668"/>
      <c r="CW39" s="668"/>
      <c r="CX39" s="668"/>
      <c r="CY39" s="669"/>
      <c r="CZ39" s="661">
        <v>5.4</v>
      </c>
      <c r="DA39" s="670"/>
      <c r="DB39" s="670"/>
      <c r="DC39" s="671"/>
      <c r="DD39" s="664">
        <v>831523</v>
      </c>
      <c r="DE39" s="668"/>
      <c r="DF39" s="668"/>
      <c r="DG39" s="668"/>
      <c r="DH39" s="668"/>
      <c r="DI39" s="668"/>
      <c r="DJ39" s="668"/>
      <c r="DK39" s="669"/>
      <c r="DL39" s="664" t="s">
        <v>131</v>
      </c>
      <c r="DM39" s="668"/>
      <c r="DN39" s="668"/>
      <c r="DO39" s="668"/>
      <c r="DP39" s="668"/>
      <c r="DQ39" s="668"/>
      <c r="DR39" s="668"/>
      <c r="DS39" s="668"/>
      <c r="DT39" s="668"/>
      <c r="DU39" s="668"/>
      <c r="DV39" s="669"/>
      <c r="DW39" s="661" t="s">
        <v>131</v>
      </c>
      <c r="DX39" s="670"/>
      <c r="DY39" s="670"/>
      <c r="DZ39" s="670"/>
      <c r="EA39" s="670"/>
      <c r="EB39" s="670"/>
      <c r="EC39" s="689"/>
    </row>
    <row r="40" spans="2:133" ht="11.25" customHeight="1" x14ac:dyDescent="0.15">
      <c r="B40" s="655" t="s">
        <v>341</v>
      </c>
      <c r="C40" s="656"/>
      <c r="D40" s="656"/>
      <c r="E40" s="656"/>
      <c r="F40" s="656"/>
      <c r="G40" s="656"/>
      <c r="H40" s="656"/>
      <c r="I40" s="656"/>
      <c r="J40" s="656"/>
      <c r="K40" s="656"/>
      <c r="L40" s="656"/>
      <c r="M40" s="656"/>
      <c r="N40" s="656"/>
      <c r="O40" s="656"/>
      <c r="P40" s="656"/>
      <c r="Q40" s="657"/>
      <c r="R40" s="658">
        <v>3736500</v>
      </c>
      <c r="S40" s="659"/>
      <c r="T40" s="659"/>
      <c r="U40" s="659"/>
      <c r="V40" s="659"/>
      <c r="W40" s="659"/>
      <c r="X40" s="659"/>
      <c r="Y40" s="660"/>
      <c r="Z40" s="684">
        <v>6.9</v>
      </c>
      <c r="AA40" s="684"/>
      <c r="AB40" s="684"/>
      <c r="AC40" s="684"/>
      <c r="AD40" s="685" t="s">
        <v>131</v>
      </c>
      <c r="AE40" s="685"/>
      <c r="AF40" s="685"/>
      <c r="AG40" s="685"/>
      <c r="AH40" s="685"/>
      <c r="AI40" s="685"/>
      <c r="AJ40" s="685"/>
      <c r="AK40" s="685"/>
      <c r="AL40" s="661" t="s">
        <v>131</v>
      </c>
      <c r="AM40" s="662"/>
      <c r="AN40" s="662"/>
      <c r="AO40" s="686"/>
      <c r="AQ40" s="690" t="s">
        <v>342</v>
      </c>
      <c r="AR40" s="691"/>
      <c r="AS40" s="691"/>
      <c r="AT40" s="691"/>
      <c r="AU40" s="691"/>
      <c r="AV40" s="691"/>
      <c r="AW40" s="691"/>
      <c r="AX40" s="691"/>
      <c r="AY40" s="692"/>
      <c r="AZ40" s="658">
        <v>141000</v>
      </c>
      <c r="BA40" s="659"/>
      <c r="BB40" s="659"/>
      <c r="BC40" s="659"/>
      <c r="BD40" s="668"/>
      <c r="BE40" s="668"/>
      <c r="BF40" s="693"/>
      <c r="BG40" s="695" t="s">
        <v>343</v>
      </c>
      <c r="BH40" s="696"/>
      <c r="BI40" s="696"/>
      <c r="BJ40" s="696"/>
      <c r="BK40" s="696"/>
      <c r="BL40" s="359"/>
      <c r="BM40" s="656" t="s">
        <v>344</v>
      </c>
      <c r="BN40" s="656"/>
      <c r="BO40" s="656"/>
      <c r="BP40" s="656"/>
      <c r="BQ40" s="656"/>
      <c r="BR40" s="656"/>
      <c r="BS40" s="656"/>
      <c r="BT40" s="656"/>
      <c r="BU40" s="657"/>
      <c r="BV40" s="658">
        <v>95</v>
      </c>
      <c r="BW40" s="659"/>
      <c r="BX40" s="659"/>
      <c r="BY40" s="659"/>
      <c r="BZ40" s="659"/>
      <c r="CA40" s="659"/>
      <c r="CB40" s="694"/>
      <c r="CD40" s="655" t="s">
        <v>345</v>
      </c>
      <c r="CE40" s="656"/>
      <c r="CF40" s="656"/>
      <c r="CG40" s="656"/>
      <c r="CH40" s="656"/>
      <c r="CI40" s="656"/>
      <c r="CJ40" s="656"/>
      <c r="CK40" s="656"/>
      <c r="CL40" s="656"/>
      <c r="CM40" s="656"/>
      <c r="CN40" s="656"/>
      <c r="CO40" s="656"/>
      <c r="CP40" s="656"/>
      <c r="CQ40" s="657"/>
      <c r="CR40" s="658">
        <v>1978709</v>
      </c>
      <c r="CS40" s="659"/>
      <c r="CT40" s="659"/>
      <c r="CU40" s="659"/>
      <c r="CV40" s="659"/>
      <c r="CW40" s="659"/>
      <c r="CX40" s="659"/>
      <c r="CY40" s="660"/>
      <c r="CZ40" s="661">
        <v>3.7</v>
      </c>
      <c r="DA40" s="670"/>
      <c r="DB40" s="670"/>
      <c r="DC40" s="671"/>
      <c r="DD40" s="664">
        <v>500459</v>
      </c>
      <c r="DE40" s="659"/>
      <c r="DF40" s="659"/>
      <c r="DG40" s="659"/>
      <c r="DH40" s="659"/>
      <c r="DI40" s="659"/>
      <c r="DJ40" s="659"/>
      <c r="DK40" s="660"/>
      <c r="DL40" s="664">
        <v>475159</v>
      </c>
      <c r="DM40" s="659"/>
      <c r="DN40" s="659"/>
      <c r="DO40" s="659"/>
      <c r="DP40" s="659"/>
      <c r="DQ40" s="659"/>
      <c r="DR40" s="659"/>
      <c r="DS40" s="659"/>
      <c r="DT40" s="659"/>
      <c r="DU40" s="659"/>
      <c r="DV40" s="660"/>
      <c r="DW40" s="661">
        <v>1.7</v>
      </c>
      <c r="DX40" s="670"/>
      <c r="DY40" s="670"/>
      <c r="DZ40" s="670"/>
      <c r="EA40" s="670"/>
      <c r="EB40" s="670"/>
      <c r="EC40" s="689"/>
    </row>
    <row r="41" spans="2:133" ht="11.25" customHeight="1" x14ac:dyDescent="0.15">
      <c r="B41" s="655" t="s">
        <v>346</v>
      </c>
      <c r="C41" s="656"/>
      <c r="D41" s="656"/>
      <c r="E41" s="656"/>
      <c r="F41" s="656"/>
      <c r="G41" s="656"/>
      <c r="H41" s="656"/>
      <c r="I41" s="656"/>
      <c r="J41" s="656"/>
      <c r="K41" s="656"/>
      <c r="L41" s="656"/>
      <c r="M41" s="656"/>
      <c r="N41" s="656"/>
      <c r="O41" s="656"/>
      <c r="P41" s="656"/>
      <c r="Q41" s="657"/>
      <c r="R41" s="658" t="s">
        <v>131</v>
      </c>
      <c r="S41" s="659"/>
      <c r="T41" s="659"/>
      <c r="U41" s="659"/>
      <c r="V41" s="659"/>
      <c r="W41" s="659"/>
      <c r="X41" s="659"/>
      <c r="Y41" s="660"/>
      <c r="Z41" s="684" t="s">
        <v>131</v>
      </c>
      <c r="AA41" s="684"/>
      <c r="AB41" s="684"/>
      <c r="AC41" s="684"/>
      <c r="AD41" s="685" t="s">
        <v>131</v>
      </c>
      <c r="AE41" s="685"/>
      <c r="AF41" s="685"/>
      <c r="AG41" s="685"/>
      <c r="AH41" s="685"/>
      <c r="AI41" s="685"/>
      <c r="AJ41" s="685"/>
      <c r="AK41" s="685"/>
      <c r="AL41" s="661" t="s">
        <v>131</v>
      </c>
      <c r="AM41" s="662"/>
      <c r="AN41" s="662"/>
      <c r="AO41" s="686"/>
      <c r="AQ41" s="690" t="s">
        <v>347</v>
      </c>
      <c r="AR41" s="691"/>
      <c r="AS41" s="691"/>
      <c r="AT41" s="691"/>
      <c r="AU41" s="691"/>
      <c r="AV41" s="691"/>
      <c r="AW41" s="691"/>
      <c r="AX41" s="691"/>
      <c r="AY41" s="692"/>
      <c r="AZ41" s="658">
        <v>572282</v>
      </c>
      <c r="BA41" s="659"/>
      <c r="BB41" s="659"/>
      <c r="BC41" s="659"/>
      <c r="BD41" s="668"/>
      <c r="BE41" s="668"/>
      <c r="BF41" s="693"/>
      <c r="BG41" s="695"/>
      <c r="BH41" s="696"/>
      <c r="BI41" s="696"/>
      <c r="BJ41" s="696"/>
      <c r="BK41" s="696"/>
      <c r="BL41" s="359"/>
      <c r="BM41" s="656" t="s">
        <v>348</v>
      </c>
      <c r="BN41" s="656"/>
      <c r="BO41" s="656"/>
      <c r="BP41" s="656"/>
      <c r="BQ41" s="656"/>
      <c r="BR41" s="656"/>
      <c r="BS41" s="656"/>
      <c r="BT41" s="656"/>
      <c r="BU41" s="657"/>
      <c r="BV41" s="658" t="s">
        <v>131</v>
      </c>
      <c r="BW41" s="659"/>
      <c r="BX41" s="659"/>
      <c r="BY41" s="659"/>
      <c r="BZ41" s="659"/>
      <c r="CA41" s="659"/>
      <c r="CB41" s="694"/>
      <c r="CD41" s="655" t="s">
        <v>349</v>
      </c>
      <c r="CE41" s="656"/>
      <c r="CF41" s="656"/>
      <c r="CG41" s="656"/>
      <c r="CH41" s="656"/>
      <c r="CI41" s="656"/>
      <c r="CJ41" s="656"/>
      <c r="CK41" s="656"/>
      <c r="CL41" s="656"/>
      <c r="CM41" s="656"/>
      <c r="CN41" s="656"/>
      <c r="CO41" s="656"/>
      <c r="CP41" s="656"/>
      <c r="CQ41" s="657"/>
      <c r="CR41" s="658" t="s">
        <v>131</v>
      </c>
      <c r="CS41" s="668"/>
      <c r="CT41" s="668"/>
      <c r="CU41" s="668"/>
      <c r="CV41" s="668"/>
      <c r="CW41" s="668"/>
      <c r="CX41" s="668"/>
      <c r="CY41" s="669"/>
      <c r="CZ41" s="661" t="s">
        <v>131</v>
      </c>
      <c r="DA41" s="670"/>
      <c r="DB41" s="670"/>
      <c r="DC41" s="671"/>
      <c r="DD41" s="664" t="s">
        <v>131</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350</v>
      </c>
      <c r="C42" s="656"/>
      <c r="D42" s="656"/>
      <c r="E42" s="656"/>
      <c r="F42" s="656"/>
      <c r="G42" s="656"/>
      <c r="H42" s="656"/>
      <c r="I42" s="656"/>
      <c r="J42" s="656"/>
      <c r="K42" s="656"/>
      <c r="L42" s="656"/>
      <c r="M42" s="656"/>
      <c r="N42" s="656"/>
      <c r="O42" s="656"/>
      <c r="P42" s="656"/>
      <c r="Q42" s="657"/>
      <c r="R42" s="658" t="s">
        <v>131</v>
      </c>
      <c r="S42" s="659"/>
      <c r="T42" s="659"/>
      <c r="U42" s="659"/>
      <c r="V42" s="659"/>
      <c r="W42" s="659"/>
      <c r="X42" s="659"/>
      <c r="Y42" s="660"/>
      <c r="Z42" s="684" t="s">
        <v>131</v>
      </c>
      <c r="AA42" s="684"/>
      <c r="AB42" s="684"/>
      <c r="AC42" s="684"/>
      <c r="AD42" s="685" t="s">
        <v>131</v>
      </c>
      <c r="AE42" s="685"/>
      <c r="AF42" s="685"/>
      <c r="AG42" s="685"/>
      <c r="AH42" s="685"/>
      <c r="AI42" s="685"/>
      <c r="AJ42" s="685"/>
      <c r="AK42" s="685"/>
      <c r="AL42" s="661" t="s">
        <v>131</v>
      </c>
      <c r="AM42" s="662"/>
      <c r="AN42" s="662"/>
      <c r="AO42" s="686"/>
      <c r="AQ42" s="699" t="s">
        <v>351</v>
      </c>
      <c r="AR42" s="700"/>
      <c r="AS42" s="700"/>
      <c r="AT42" s="700"/>
      <c r="AU42" s="700"/>
      <c r="AV42" s="700"/>
      <c r="AW42" s="700"/>
      <c r="AX42" s="700"/>
      <c r="AY42" s="701"/>
      <c r="AZ42" s="638">
        <v>3103325</v>
      </c>
      <c r="BA42" s="672"/>
      <c r="BB42" s="672"/>
      <c r="BC42" s="672"/>
      <c r="BD42" s="639"/>
      <c r="BE42" s="639"/>
      <c r="BF42" s="687"/>
      <c r="BG42" s="697"/>
      <c r="BH42" s="698"/>
      <c r="BI42" s="698"/>
      <c r="BJ42" s="698"/>
      <c r="BK42" s="698"/>
      <c r="BL42" s="357"/>
      <c r="BM42" s="636" t="s">
        <v>352</v>
      </c>
      <c r="BN42" s="636"/>
      <c r="BO42" s="636"/>
      <c r="BP42" s="636"/>
      <c r="BQ42" s="636"/>
      <c r="BR42" s="636"/>
      <c r="BS42" s="636"/>
      <c r="BT42" s="636"/>
      <c r="BU42" s="637"/>
      <c r="BV42" s="638">
        <v>331</v>
      </c>
      <c r="BW42" s="672"/>
      <c r="BX42" s="672"/>
      <c r="BY42" s="672"/>
      <c r="BZ42" s="672"/>
      <c r="CA42" s="672"/>
      <c r="CB42" s="688"/>
      <c r="CD42" s="655" t="s">
        <v>353</v>
      </c>
      <c r="CE42" s="656"/>
      <c r="CF42" s="656"/>
      <c r="CG42" s="656"/>
      <c r="CH42" s="656"/>
      <c r="CI42" s="656"/>
      <c r="CJ42" s="656"/>
      <c r="CK42" s="656"/>
      <c r="CL42" s="656"/>
      <c r="CM42" s="656"/>
      <c r="CN42" s="656"/>
      <c r="CO42" s="656"/>
      <c r="CP42" s="656"/>
      <c r="CQ42" s="657"/>
      <c r="CR42" s="658">
        <v>7073992</v>
      </c>
      <c r="CS42" s="668"/>
      <c r="CT42" s="668"/>
      <c r="CU42" s="668"/>
      <c r="CV42" s="668"/>
      <c r="CW42" s="668"/>
      <c r="CX42" s="668"/>
      <c r="CY42" s="669"/>
      <c r="CZ42" s="661">
        <v>13.4</v>
      </c>
      <c r="DA42" s="670"/>
      <c r="DB42" s="670"/>
      <c r="DC42" s="671"/>
      <c r="DD42" s="664">
        <v>1775129</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354</v>
      </c>
      <c r="C43" s="656"/>
      <c r="D43" s="656"/>
      <c r="E43" s="656"/>
      <c r="F43" s="656"/>
      <c r="G43" s="656"/>
      <c r="H43" s="656"/>
      <c r="I43" s="656"/>
      <c r="J43" s="656"/>
      <c r="K43" s="656"/>
      <c r="L43" s="656"/>
      <c r="M43" s="656"/>
      <c r="N43" s="656"/>
      <c r="O43" s="656"/>
      <c r="P43" s="656"/>
      <c r="Q43" s="657"/>
      <c r="R43" s="658">
        <v>1000000</v>
      </c>
      <c r="S43" s="659"/>
      <c r="T43" s="659"/>
      <c r="U43" s="659"/>
      <c r="V43" s="659"/>
      <c r="W43" s="659"/>
      <c r="X43" s="659"/>
      <c r="Y43" s="660"/>
      <c r="Z43" s="684">
        <v>1.8</v>
      </c>
      <c r="AA43" s="684"/>
      <c r="AB43" s="684"/>
      <c r="AC43" s="684"/>
      <c r="AD43" s="685" t="s">
        <v>131</v>
      </c>
      <c r="AE43" s="685"/>
      <c r="AF43" s="685"/>
      <c r="AG43" s="685"/>
      <c r="AH43" s="685"/>
      <c r="AI43" s="685"/>
      <c r="AJ43" s="685"/>
      <c r="AK43" s="685"/>
      <c r="AL43" s="661" t="s">
        <v>131</v>
      </c>
      <c r="AM43" s="662"/>
      <c r="AN43" s="662"/>
      <c r="AO43" s="686"/>
      <c r="CD43" s="655" t="s">
        <v>355</v>
      </c>
      <c r="CE43" s="656"/>
      <c r="CF43" s="656"/>
      <c r="CG43" s="656"/>
      <c r="CH43" s="656"/>
      <c r="CI43" s="656"/>
      <c r="CJ43" s="656"/>
      <c r="CK43" s="656"/>
      <c r="CL43" s="656"/>
      <c r="CM43" s="656"/>
      <c r="CN43" s="656"/>
      <c r="CO43" s="656"/>
      <c r="CP43" s="656"/>
      <c r="CQ43" s="657"/>
      <c r="CR43" s="658">
        <v>91251</v>
      </c>
      <c r="CS43" s="668"/>
      <c r="CT43" s="668"/>
      <c r="CU43" s="668"/>
      <c r="CV43" s="668"/>
      <c r="CW43" s="668"/>
      <c r="CX43" s="668"/>
      <c r="CY43" s="669"/>
      <c r="CZ43" s="661">
        <v>0.2</v>
      </c>
      <c r="DA43" s="670"/>
      <c r="DB43" s="670"/>
      <c r="DC43" s="671"/>
      <c r="DD43" s="664">
        <v>91251</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356</v>
      </c>
      <c r="C44" s="636"/>
      <c r="D44" s="636"/>
      <c r="E44" s="636"/>
      <c r="F44" s="636"/>
      <c r="G44" s="636"/>
      <c r="H44" s="636"/>
      <c r="I44" s="636"/>
      <c r="J44" s="636"/>
      <c r="K44" s="636"/>
      <c r="L44" s="636"/>
      <c r="M44" s="636"/>
      <c r="N44" s="636"/>
      <c r="O44" s="636"/>
      <c r="P44" s="636"/>
      <c r="Q44" s="637"/>
      <c r="R44" s="638">
        <v>54198650</v>
      </c>
      <c r="S44" s="672"/>
      <c r="T44" s="672"/>
      <c r="U44" s="672"/>
      <c r="V44" s="672"/>
      <c r="W44" s="672"/>
      <c r="X44" s="672"/>
      <c r="Y44" s="673"/>
      <c r="Z44" s="674">
        <v>100</v>
      </c>
      <c r="AA44" s="674"/>
      <c r="AB44" s="674"/>
      <c r="AC44" s="674"/>
      <c r="AD44" s="675">
        <v>27667953</v>
      </c>
      <c r="AE44" s="675"/>
      <c r="AF44" s="675"/>
      <c r="AG44" s="675"/>
      <c r="AH44" s="675"/>
      <c r="AI44" s="675"/>
      <c r="AJ44" s="675"/>
      <c r="AK44" s="675"/>
      <c r="AL44" s="641">
        <v>100</v>
      </c>
      <c r="AM44" s="676"/>
      <c r="AN44" s="676"/>
      <c r="AO44" s="677"/>
      <c r="CD44" s="678" t="s">
        <v>303</v>
      </c>
      <c r="CE44" s="679"/>
      <c r="CF44" s="655" t="s">
        <v>357</v>
      </c>
      <c r="CG44" s="656"/>
      <c r="CH44" s="656"/>
      <c r="CI44" s="656"/>
      <c r="CJ44" s="656"/>
      <c r="CK44" s="656"/>
      <c r="CL44" s="656"/>
      <c r="CM44" s="656"/>
      <c r="CN44" s="656"/>
      <c r="CO44" s="656"/>
      <c r="CP44" s="656"/>
      <c r="CQ44" s="657"/>
      <c r="CR44" s="658">
        <v>6231962</v>
      </c>
      <c r="CS44" s="659"/>
      <c r="CT44" s="659"/>
      <c r="CU44" s="659"/>
      <c r="CV44" s="659"/>
      <c r="CW44" s="659"/>
      <c r="CX44" s="659"/>
      <c r="CY44" s="660"/>
      <c r="CZ44" s="661">
        <v>11.8</v>
      </c>
      <c r="DA44" s="662"/>
      <c r="DB44" s="662"/>
      <c r="DC44" s="663"/>
      <c r="DD44" s="664">
        <v>1677017</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358</v>
      </c>
      <c r="CG45" s="656"/>
      <c r="CH45" s="656"/>
      <c r="CI45" s="656"/>
      <c r="CJ45" s="656"/>
      <c r="CK45" s="656"/>
      <c r="CL45" s="656"/>
      <c r="CM45" s="656"/>
      <c r="CN45" s="656"/>
      <c r="CO45" s="656"/>
      <c r="CP45" s="656"/>
      <c r="CQ45" s="657"/>
      <c r="CR45" s="658">
        <v>2384302</v>
      </c>
      <c r="CS45" s="668"/>
      <c r="CT45" s="668"/>
      <c r="CU45" s="668"/>
      <c r="CV45" s="668"/>
      <c r="CW45" s="668"/>
      <c r="CX45" s="668"/>
      <c r="CY45" s="669"/>
      <c r="CZ45" s="661">
        <v>4.5</v>
      </c>
      <c r="DA45" s="670"/>
      <c r="DB45" s="670"/>
      <c r="DC45" s="671"/>
      <c r="DD45" s="664">
        <v>145828</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359</v>
      </c>
      <c r="CD46" s="680"/>
      <c r="CE46" s="681"/>
      <c r="CF46" s="655" t="s">
        <v>360</v>
      </c>
      <c r="CG46" s="656"/>
      <c r="CH46" s="656"/>
      <c r="CI46" s="656"/>
      <c r="CJ46" s="656"/>
      <c r="CK46" s="656"/>
      <c r="CL46" s="656"/>
      <c r="CM46" s="656"/>
      <c r="CN46" s="656"/>
      <c r="CO46" s="656"/>
      <c r="CP46" s="656"/>
      <c r="CQ46" s="657"/>
      <c r="CR46" s="658">
        <v>3650328</v>
      </c>
      <c r="CS46" s="659"/>
      <c r="CT46" s="659"/>
      <c r="CU46" s="659"/>
      <c r="CV46" s="659"/>
      <c r="CW46" s="659"/>
      <c r="CX46" s="659"/>
      <c r="CY46" s="660"/>
      <c r="CZ46" s="661">
        <v>6.9</v>
      </c>
      <c r="DA46" s="662"/>
      <c r="DB46" s="662"/>
      <c r="DC46" s="663"/>
      <c r="DD46" s="664">
        <v>1488157</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361</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362</v>
      </c>
      <c r="CG47" s="656"/>
      <c r="CH47" s="656"/>
      <c r="CI47" s="656"/>
      <c r="CJ47" s="656"/>
      <c r="CK47" s="656"/>
      <c r="CL47" s="656"/>
      <c r="CM47" s="656"/>
      <c r="CN47" s="656"/>
      <c r="CO47" s="656"/>
      <c r="CP47" s="656"/>
      <c r="CQ47" s="657"/>
      <c r="CR47" s="658">
        <v>842030</v>
      </c>
      <c r="CS47" s="668"/>
      <c r="CT47" s="668"/>
      <c r="CU47" s="668"/>
      <c r="CV47" s="668"/>
      <c r="CW47" s="668"/>
      <c r="CX47" s="668"/>
      <c r="CY47" s="669"/>
      <c r="CZ47" s="661">
        <v>1.6</v>
      </c>
      <c r="DA47" s="670"/>
      <c r="DB47" s="670"/>
      <c r="DC47" s="671"/>
      <c r="DD47" s="664">
        <v>98112</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363</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364</v>
      </c>
      <c r="CG48" s="656"/>
      <c r="CH48" s="656"/>
      <c r="CI48" s="656"/>
      <c r="CJ48" s="656"/>
      <c r="CK48" s="656"/>
      <c r="CL48" s="656"/>
      <c r="CM48" s="656"/>
      <c r="CN48" s="656"/>
      <c r="CO48" s="656"/>
      <c r="CP48" s="656"/>
      <c r="CQ48" s="657"/>
      <c r="CR48" s="658" t="s">
        <v>131</v>
      </c>
      <c r="CS48" s="659"/>
      <c r="CT48" s="659"/>
      <c r="CU48" s="659"/>
      <c r="CV48" s="659"/>
      <c r="CW48" s="659"/>
      <c r="CX48" s="659"/>
      <c r="CY48" s="660"/>
      <c r="CZ48" s="661" t="s">
        <v>131</v>
      </c>
      <c r="DA48" s="662"/>
      <c r="DB48" s="662"/>
      <c r="DC48" s="663"/>
      <c r="DD48" s="664" t="s">
        <v>131</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365</v>
      </c>
      <c r="CE49" s="636"/>
      <c r="CF49" s="636"/>
      <c r="CG49" s="636"/>
      <c r="CH49" s="636"/>
      <c r="CI49" s="636"/>
      <c r="CJ49" s="636"/>
      <c r="CK49" s="636"/>
      <c r="CL49" s="636"/>
      <c r="CM49" s="636"/>
      <c r="CN49" s="636"/>
      <c r="CO49" s="636"/>
      <c r="CP49" s="636"/>
      <c r="CQ49" s="637"/>
      <c r="CR49" s="638">
        <v>52809337</v>
      </c>
      <c r="CS49" s="639"/>
      <c r="CT49" s="639"/>
      <c r="CU49" s="639"/>
      <c r="CV49" s="639"/>
      <c r="CW49" s="639"/>
      <c r="CX49" s="639"/>
      <c r="CY49" s="640"/>
      <c r="CZ49" s="641">
        <v>100</v>
      </c>
      <c r="DA49" s="642"/>
      <c r="DB49" s="642"/>
      <c r="DC49" s="643"/>
      <c r="DD49" s="644">
        <v>31843956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fKesvh7v5wJdA+lSg+zKurtF63xMFHsdqpuuaGZJkF/wxo0q6mG2ueycddtJ3sIrCJgHekhMR/drqdO9TPMsJw==" saltValue="42OPVfy5BAEIQcPvbtaa2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4" zoomScale="70" zoomScaleNormal="25" zoomScaleSheetLayoutView="70" workbookViewId="0">
      <selection activeCell="AU77" sqref="AU77:AY77"/>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366</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367</v>
      </c>
      <c r="DK2" s="755"/>
      <c r="DL2" s="755"/>
      <c r="DM2" s="755"/>
      <c r="DN2" s="755"/>
      <c r="DO2" s="756"/>
      <c r="DP2" s="219"/>
      <c r="DQ2" s="754" t="s">
        <v>368</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369</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370</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371</v>
      </c>
      <c r="B5" s="760"/>
      <c r="C5" s="760"/>
      <c r="D5" s="760"/>
      <c r="E5" s="760"/>
      <c r="F5" s="760"/>
      <c r="G5" s="760"/>
      <c r="H5" s="760"/>
      <c r="I5" s="760"/>
      <c r="J5" s="760"/>
      <c r="K5" s="760"/>
      <c r="L5" s="760"/>
      <c r="M5" s="760"/>
      <c r="N5" s="760"/>
      <c r="O5" s="760"/>
      <c r="P5" s="761"/>
      <c r="Q5" s="765" t="s">
        <v>372</v>
      </c>
      <c r="R5" s="766"/>
      <c r="S5" s="766"/>
      <c r="T5" s="766"/>
      <c r="U5" s="767"/>
      <c r="V5" s="765" t="s">
        <v>373</v>
      </c>
      <c r="W5" s="766"/>
      <c r="X5" s="766"/>
      <c r="Y5" s="766"/>
      <c r="Z5" s="767"/>
      <c r="AA5" s="765" t="s">
        <v>374</v>
      </c>
      <c r="AB5" s="766"/>
      <c r="AC5" s="766"/>
      <c r="AD5" s="766"/>
      <c r="AE5" s="766"/>
      <c r="AF5" s="771" t="s">
        <v>375</v>
      </c>
      <c r="AG5" s="766"/>
      <c r="AH5" s="766"/>
      <c r="AI5" s="766"/>
      <c r="AJ5" s="772"/>
      <c r="AK5" s="766" t="s">
        <v>376</v>
      </c>
      <c r="AL5" s="766"/>
      <c r="AM5" s="766"/>
      <c r="AN5" s="766"/>
      <c r="AO5" s="767"/>
      <c r="AP5" s="765" t="s">
        <v>377</v>
      </c>
      <c r="AQ5" s="766"/>
      <c r="AR5" s="766"/>
      <c r="AS5" s="766"/>
      <c r="AT5" s="767"/>
      <c r="AU5" s="765" t="s">
        <v>378</v>
      </c>
      <c r="AV5" s="766"/>
      <c r="AW5" s="766"/>
      <c r="AX5" s="766"/>
      <c r="AY5" s="772"/>
      <c r="AZ5" s="223"/>
      <c r="BA5" s="223"/>
      <c r="BB5" s="223"/>
      <c r="BC5" s="223"/>
      <c r="BD5" s="223"/>
      <c r="BE5" s="224"/>
      <c r="BF5" s="224"/>
      <c r="BG5" s="224"/>
      <c r="BH5" s="224"/>
      <c r="BI5" s="224"/>
      <c r="BJ5" s="224"/>
      <c r="BK5" s="224"/>
      <c r="BL5" s="224"/>
      <c r="BM5" s="224"/>
      <c r="BN5" s="224"/>
      <c r="BO5" s="224"/>
      <c r="BP5" s="224"/>
      <c r="BQ5" s="759" t="s">
        <v>379</v>
      </c>
      <c r="BR5" s="760"/>
      <c r="BS5" s="760"/>
      <c r="BT5" s="760"/>
      <c r="BU5" s="760"/>
      <c r="BV5" s="760"/>
      <c r="BW5" s="760"/>
      <c r="BX5" s="760"/>
      <c r="BY5" s="760"/>
      <c r="BZ5" s="760"/>
      <c r="CA5" s="760"/>
      <c r="CB5" s="760"/>
      <c r="CC5" s="760"/>
      <c r="CD5" s="760"/>
      <c r="CE5" s="760"/>
      <c r="CF5" s="760"/>
      <c r="CG5" s="761"/>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98" t="s">
        <v>385</v>
      </c>
      <c r="DH5" s="799"/>
      <c r="DI5" s="799"/>
      <c r="DJ5" s="799"/>
      <c r="DK5" s="800"/>
      <c r="DL5" s="798" t="s">
        <v>386</v>
      </c>
      <c r="DM5" s="799"/>
      <c r="DN5" s="799"/>
      <c r="DO5" s="799"/>
      <c r="DP5" s="800"/>
      <c r="DQ5" s="765" t="s">
        <v>387</v>
      </c>
      <c r="DR5" s="766"/>
      <c r="DS5" s="766"/>
      <c r="DT5" s="766"/>
      <c r="DU5" s="767"/>
      <c r="DV5" s="765" t="s">
        <v>378</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801"/>
      <c r="DH6" s="802"/>
      <c r="DI6" s="802"/>
      <c r="DJ6" s="802"/>
      <c r="DK6" s="803"/>
      <c r="DL6" s="801"/>
      <c r="DM6" s="802"/>
      <c r="DN6" s="802"/>
      <c r="DO6" s="802"/>
      <c r="DP6" s="803"/>
      <c r="DQ6" s="768"/>
      <c r="DR6" s="769"/>
      <c r="DS6" s="769"/>
      <c r="DT6" s="769"/>
      <c r="DU6" s="770"/>
      <c r="DV6" s="768"/>
      <c r="DW6" s="769"/>
      <c r="DX6" s="769"/>
      <c r="DY6" s="769"/>
      <c r="DZ6" s="774"/>
      <c r="EA6" s="225"/>
    </row>
    <row r="7" spans="1:131" s="226" customFormat="1" ht="26.25" customHeight="1" thickTop="1" x14ac:dyDescent="0.15">
      <c r="A7" s="227">
        <v>1</v>
      </c>
      <c r="B7" s="784" t="s">
        <v>388</v>
      </c>
      <c r="C7" s="785"/>
      <c r="D7" s="785"/>
      <c r="E7" s="785"/>
      <c r="F7" s="785"/>
      <c r="G7" s="785"/>
      <c r="H7" s="785"/>
      <c r="I7" s="785"/>
      <c r="J7" s="785"/>
      <c r="K7" s="785"/>
      <c r="L7" s="785"/>
      <c r="M7" s="785"/>
      <c r="N7" s="785"/>
      <c r="O7" s="785"/>
      <c r="P7" s="786"/>
      <c r="Q7" s="787">
        <v>54129</v>
      </c>
      <c r="R7" s="788"/>
      <c r="S7" s="788"/>
      <c r="T7" s="788"/>
      <c r="U7" s="788"/>
      <c r="V7" s="788">
        <v>52744</v>
      </c>
      <c r="W7" s="788"/>
      <c r="X7" s="788"/>
      <c r="Y7" s="788"/>
      <c r="Z7" s="788"/>
      <c r="AA7" s="788">
        <v>1385</v>
      </c>
      <c r="AB7" s="788"/>
      <c r="AC7" s="788"/>
      <c r="AD7" s="788"/>
      <c r="AE7" s="789"/>
      <c r="AF7" s="790">
        <v>946</v>
      </c>
      <c r="AG7" s="791"/>
      <c r="AH7" s="791"/>
      <c r="AI7" s="791"/>
      <c r="AJ7" s="792"/>
      <c r="AK7" s="793">
        <v>2096</v>
      </c>
      <c r="AL7" s="794"/>
      <c r="AM7" s="794"/>
      <c r="AN7" s="794"/>
      <c r="AO7" s="794"/>
      <c r="AP7" s="794">
        <v>40288</v>
      </c>
      <c r="AQ7" s="794"/>
      <c r="AR7" s="794"/>
      <c r="AS7" s="794"/>
      <c r="AT7" s="794"/>
      <c r="AU7" s="795"/>
      <c r="AV7" s="795"/>
      <c r="AW7" s="795"/>
      <c r="AX7" s="795"/>
      <c r="AY7" s="796"/>
      <c r="AZ7" s="223"/>
      <c r="BA7" s="223"/>
      <c r="BB7" s="223"/>
      <c r="BC7" s="223"/>
      <c r="BD7" s="223"/>
      <c r="BE7" s="224"/>
      <c r="BF7" s="224"/>
      <c r="BG7" s="224"/>
      <c r="BH7" s="224"/>
      <c r="BI7" s="224"/>
      <c r="BJ7" s="224"/>
      <c r="BK7" s="224"/>
      <c r="BL7" s="224"/>
      <c r="BM7" s="224"/>
      <c r="BN7" s="224"/>
      <c r="BO7" s="224"/>
      <c r="BP7" s="224"/>
      <c r="BQ7" s="227">
        <v>1</v>
      </c>
      <c r="BR7" s="228"/>
      <c r="BS7" s="778" t="s">
        <v>593</v>
      </c>
      <c r="BT7" s="779"/>
      <c r="BU7" s="779"/>
      <c r="BV7" s="779"/>
      <c r="BW7" s="779"/>
      <c r="BX7" s="779"/>
      <c r="BY7" s="779"/>
      <c r="BZ7" s="779"/>
      <c r="CA7" s="779"/>
      <c r="CB7" s="779"/>
      <c r="CC7" s="779"/>
      <c r="CD7" s="779"/>
      <c r="CE7" s="779"/>
      <c r="CF7" s="779"/>
      <c r="CG7" s="797"/>
      <c r="CH7" s="781">
        <v>3</v>
      </c>
      <c r="CI7" s="782"/>
      <c r="CJ7" s="782"/>
      <c r="CK7" s="782"/>
      <c r="CL7" s="783"/>
      <c r="CM7" s="781">
        <v>159</v>
      </c>
      <c r="CN7" s="782"/>
      <c r="CO7" s="782"/>
      <c r="CP7" s="782"/>
      <c r="CQ7" s="783"/>
      <c r="CR7" s="781">
        <v>30</v>
      </c>
      <c r="CS7" s="782"/>
      <c r="CT7" s="782"/>
      <c r="CU7" s="782"/>
      <c r="CV7" s="783"/>
      <c r="CW7" s="781">
        <v>13</v>
      </c>
      <c r="CX7" s="782"/>
      <c r="CY7" s="782"/>
      <c r="CZ7" s="782"/>
      <c r="DA7" s="783"/>
      <c r="DB7" s="775" t="s">
        <v>600</v>
      </c>
      <c r="DC7" s="776"/>
      <c r="DD7" s="776"/>
      <c r="DE7" s="776"/>
      <c r="DF7" s="777"/>
      <c r="DG7" s="775" t="s">
        <v>600</v>
      </c>
      <c r="DH7" s="776"/>
      <c r="DI7" s="776"/>
      <c r="DJ7" s="776"/>
      <c r="DK7" s="777"/>
      <c r="DL7" s="775" t="s">
        <v>600</v>
      </c>
      <c r="DM7" s="776"/>
      <c r="DN7" s="776"/>
      <c r="DO7" s="776"/>
      <c r="DP7" s="777"/>
      <c r="DQ7" s="775" t="s">
        <v>600</v>
      </c>
      <c r="DR7" s="776"/>
      <c r="DS7" s="776"/>
      <c r="DT7" s="776"/>
      <c r="DU7" s="777"/>
      <c r="DV7" s="778"/>
      <c r="DW7" s="779"/>
      <c r="DX7" s="779"/>
      <c r="DY7" s="779"/>
      <c r="DZ7" s="780"/>
      <c r="EA7" s="225"/>
    </row>
    <row r="8" spans="1:131" s="226" customFormat="1" ht="26.25" customHeight="1" x14ac:dyDescent="0.15">
      <c r="A8" s="229">
        <v>2</v>
      </c>
      <c r="B8" s="812" t="s">
        <v>389</v>
      </c>
      <c r="C8" s="813"/>
      <c r="D8" s="813"/>
      <c r="E8" s="813"/>
      <c r="F8" s="813"/>
      <c r="G8" s="813"/>
      <c r="H8" s="813"/>
      <c r="I8" s="813"/>
      <c r="J8" s="813"/>
      <c r="K8" s="813"/>
      <c r="L8" s="813"/>
      <c r="M8" s="813"/>
      <c r="N8" s="813"/>
      <c r="O8" s="813"/>
      <c r="P8" s="814"/>
      <c r="Q8" s="815">
        <v>17</v>
      </c>
      <c r="R8" s="816"/>
      <c r="S8" s="816"/>
      <c r="T8" s="816"/>
      <c r="U8" s="816"/>
      <c r="V8" s="816">
        <v>13</v>
      </c>
      <c r="W8" s="816"/>
      <c r="X8" s="816"/>
      <c r="Y8" s="816"/>
      <c r="Z8" s="816"/>
      <c r="AA8" s="816">
        <v>4</v>
      </c>
      <c r="AB8" s="816"/>
      <c r="AC8" s="816"/>
      <c r="AD8" s="816"/>
      <c r="AE8" s="817"/>
      <c r="AF8" s="818">
        <v>4</v>
      </c>
      <c r="AG8" s="819"/>
      <c r="AH8" s="819"/>
      <c r="AI8" s="819"/>
      <c r="AJ8" s="820"/>
      <c r="AK8" s="804" t="s">
        <v>582</v>
      </c>
      <c r="AL8" s="805"/>
      <c r="AM8" s="805"/>
      <c r="AN8" s="805"/>
      <c r="AO8" s="805"/>
      <c r="AP8" s="805" t="s">
        <v>582</v>
      </c>
      <c r="AQ8" s="805"/>
      <c r="AR8" s="805"/>
      <c r="AS8" s="805"/>
      <c r="AT8" s="805"/>
      <c r="AU8" s="806"/>
      <c r="AV8" s="806"/>
      <c r="AW8" s="806"/>
      <c r="AX8" s="806"/>
      <c r="AY8" s="807"/>
      <c r="AZ8" s="223"/>
      <c r="BA8" s="223"/>
      <c r="BB8" s="223"/>
      <c r="BC8" s="223"/>
      <c r="BD8" s="223"/>
      <c r="BE8" s="224"/>
      <c r="BF8" s="224"/>
      <c r="BG8" s="224"/>
      <c r="BH8" s="224"/>
      <c r="BI8" s="224"/>
      <c r="BJ8" s="224"/>
      <c r="BK8" s="224"/>
      <c r="BL8" s="224"/>
      <c r="BM8" s="224"/>
      <c r="BN8" s="224"/>
      <c r="BO8" s="224"/>
      <c r="BP8" s="224"/>
      <c r="BQ8" s="229">
        <v>2</v>
      </c>
      <c r="BR8" s="230"/>
      <c r="BS8" s="808" t="s">
        <v>594</v>
      </c>
      <c r="BT8" s="809"/>
      <c r="BU8" s="809"/>
      <c r="BV8" s="809"/>
      <c r="BW8" s="809"/>
      <c r="BX8" s="809"/>
      <c r="BY8" s="809"/>
      <c r="BZ8" s="809"/>
      <c r="CA8" s="809"/>
      <c r="CB8" s="809"/>
      <c r="CC8" s="809"/>
      <c r="CD8" s="809"/>
      <c r="CE8" s="809"/>
      <c r="CF8" s="809"/>
      <c r="CG8" s="810"/>
      <c r="CH8" s="775">
        <v>4</v>
      </c>
      <c r="CI8" s="776"/>
      <c r="CJ8" s="776"/>
      <c r="CK8" s="776"/>
      <c r="CL8" s="777"/>
      <c r="CM8" s="775">
        <v>581</v>
      </c>
      <c r="CN8" s="776"/>
      <c r="CO8" s="776"/>
      <c r="CP8" s="776"/>
      <c r="CQ8" s="777"/>
      <c r="CR8" s="775">
        <v>6</v>
      </c>
      <c r="CS8" s="776"/>
      <c r="CT8" s="776"/>
      <c r="CU8" s="776"/>
      <c r="CV8" s="777"/>
      <c r="CW8" s="775">
        <v>0</v>
      </c>
      <c r="CX8" s="776"/>
      <c r="CY8" s="776"/>
      <c r="CZ8" s="776"/>
      <c r="DA8" s="777"/>
      <c r="DB8" s="775" t="s">
        <v>600</v>
      </c>
      <c r="DC8" s="776"/>
      <c r="DD8" s="776"/>
      <c r="DE8" s="776"/>
      <c r="DF8" s="777"/>
      <c r="DG8" s="775" t="s">
        <v>600</v>
      </c>
      <c r="DH8" s="776"/>
      <c r="DI8" s="776"/>
      <c r="DJ8" s="776"/>
      <c r="DK8" s="777"/>
      <c r="DL8" s="775" t="s">
        <v>600</v>
      </c>
      <c r="DM8" s="776"/>
      <c r="DN8" s="776"/>
      <c r="DO8" s="776"/>
      <c r="DP8" s="777"/>
      <c r="DQ8" s="775" t="s">
        <v>600</v>
      </c>
      <c r="DR8" s="776"/>
      <c r="DS8" s="776"/>
      <c r="DT8" s="776"/>
      <c r="DU8" s="777"/>
      <c r="DV8" s="808"/>
      <c r="DW8" s="809"/>
      <c r="DX8" s="809"/>
      <c r="DY8" s="809"/>
      <c r="DZ8" s="811"/>
      <c r="EA8" s="225"/>
    </row>
    <row r="9" spans="1:131" s="226" customFormat="1" ht="26.25" customHeight="1" x14ac:dyDescent="0.15">
      <c r="A9" s="229">
        <v>3</v>
      </c>
      <c r="B9" s="812" t="s">
        <v>390</v>
      </c>
      <c r="C9" s="813"/>
      <c r="D9" s="813"/>
      <c r="E9" s="813"/>
      <c r="F9" s="813"/>
      <c r="G9" s="813"/>
      <c r="H9" s="813"/>
      <c r="I9" s="813"/>
      <c r="J9" s="813"/>
      <c r="K9" s="813"/>
      <c r="L9" s="813"/>
      <c r="M9" s="813"/>
      <c r="N9" s="813"/>
      <c r="O9" s="813"/>
      <c r="P9" s="814"/>
      <c r="Q9" s="815">
        <v>64</v>
      </c>
      <c r="R9" s="816"/>
      <c r="S9" s="816"/>
      <c r="T9" s="816"/>
      <c r="U9" s="816"/>
      <c r="V9" s="816">
        <v>64</v>
      </c>
      <c r="W9" s="816"/>
      <c r="X9" s="816"/>
      <c r="Y9" s="816"/>
      <c r="Z9" s="816"/>
      <c r="AA9" s="816">
        <v>0</v>
      </c>
      <c r="AB9" s="816"/>
      <c r="AC9" s="816"/>
      <c r="AD9" s="816"/>
      <c r="AE9" s="817"/>
      <c r="AF9" s="818">
        <v>0</v>
      </c>
      <c r="AG9" s="819"/>
      <c r="AH9" s="819"/>
      <c r="AI9" s="819"/>
      <c r="AJ9" s="820"/>
      <c r="AK9" s="804">
        <v>9</v>
      </c>
      <c r="AL9" s="805"/>
      <c r="AM9" s="805"/>
      <c r="AN9" s="805"/>
      <c r="AO9" s="805"/>
      <c r="AP9" s="805" t="s">
        <v>582</v>
      </c>
      <c r="AQ9" s="805"/>
      <c r="AR9" s="805"/>
      <c r="AS9" s="805"/>
      <c r="AT9" s="805"/>
      <c r="AU9" s="806"/>
      <c r="AV9" s="806"/>
      <c r="AW9" s="806"/>
      <c r="AX9" s="806"/>
      <c r="AY9" s="807"/>
      <c r="AZ9" s="223"/>
      <c r="BA9" s="223"/>
      <c r="BB9" s="223"/>
      <c r="BC9" s="223"/>
      <c r="BD9" s="223"/>
      <c r="BE9" s="224"/>
      <c r="BF9" s="224"/>
      <c r="BG9" s="224"/>
      <c r="BH9" s="224"/>
      <c r="BI9" s="224"/>
      <c r="BJ9" s="224"/>
      <c r="BK9" s="224"/>
      <c r="BL9" s="224"/>
      <c r="BM9" s="224"/>
      <c r="BN9" s="224"/>
      <c r="BO9" s="224"/>
      <c r="BP9" s="224"/>
      <c r="BQ9" s="229">
        <v>3</v>
      </c>
      <c r="BR9" s="230"/>
      <c r="BS9" s="808" t="s">
        <v>599</v>
      </c>
      <c r="BT9" s="809"/>
      <c r="BU9" s="809"/>
      <c r="BV9" s="809"/>
      <c r="BW9" s="809"/>
      <c r="BX9" s="809"/>
      <c r="BY9" s="809"/>
      <c r="BZ9" s="809"/>
      <c r="CA9" s="809"/>
      <c r="CB9" s="809"/>
      <c r="CC9" s="809"/>
      <c r="CD9" s="809"/>
      <c r="CE9" s="809"/>
      <c r="CF9" s="809"/>
      <c r="CG9" s="810"/>
      <c r="CH9" s="775">
        <v>-1</v>
      </c>
      <c r="CI9" s="776"/>
      <c r="CJ9" s="776"/>
      <c r="CK9" s="776"/>
      <c r="CL9" s="777"/>
      <c r="CM9" s="775">
        <v>46</v>
      </c>
      <c r="CN9" s="776"/>
      <c r="CO9" s="776"/>
      <c r="CP9" s="776"/>
      <c r="CQ9" s="777"/>
      <c r="CR9" s="775">
        <v>10</v>
      </c>
      <c r="CS9" s="776"/>
      <c r="CT9" s="776"/>
      <c r="CU9" s="776"/>
      <c r="CV9" s="777"/>
      <c r="CW9" s="775">
        <v>33</v>
      </c>
      <c r="CX9" s="776"/>
      <c r="CY9" s="776"/>
      <c r="CZ9" s="776"/>
      <c r="DA9" s="777"/>
      <c r="DB9" s="775" t="s">
        <v>600</v>
      </c>
      <c r="DC9" s="776"/>
      <c r="DD9" s="776"/>
      <c r="DE9" s="776"/>
      <c r="DF9" s="777"/>
      <c r="DG9" s="775" t="s">
        <v>600</v>
      </c>
      <c r="DH9" s="776"/>
      <c r="DI9" s="776"/>
      <c r="DJ9" s="776"/>
      <c r="DK9" s="777"/>
      <c r="DL9" s="775" t="s">
        <v>600</v>
      </c>
      <c r="DM9" s="776"/>
      <c r="DN9" s="776"/>
      <c r="DO9" s="776"/>
      <c r="DP9" s="777"/>
      <c r="DQ9" s="775" t="s">
        <v>600</v>
      </c>
      <c r="DR9" s="776"/>
      <c r="DS9" s="776"/>
      <c r="DT9" s="776"/>
      <c r="DU9" s="777"/>
      <c r="DV9" s="808"/>
      <c r="DW9" s="809"/>
      <c r="DX9" s="809"/>
      <c r="DY9" s="809"/>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4"/>
      <c r="AL10" s="805"/>
      <c r="AM10" s="805"/>
      <c r="AN10" s="805"/>
      <c r="AO10" s="805"/>
      <c r="AP10" s="805"/>
      <c r="AQ10" s="805"/>
      <c r="AR10" s="805"/>
      <c r="AS10" s="805"/>
      <c r="AT10" s="805"/>
      <c r="AU10" s="806"/>
      <c r="AV10" s="806"/>
      <c r="AW10" s="806"/>
      <c r="AX10" s="806"/>
      <c r="AY10" s="807"/>
      <c r="AZ10" s="223"/>
      <c r="BA10" s="223"/>
      <c r="BB10" s="223"/>
      <c r="BC10" s="223"/>
      <c r="BD10" s="223"/>
      <c r="BE10" s="224"/>
      <c r="BF10" s="224"/>
      <c r="BG10" s="224"/>
      <c r="BH10" s="224"/>
      <c r="BI10" s="224"/>
      <c r="BJ10" s="224"/>
      <c r="BK10" s="224"/>
      <c r="BL10" s="224"/>
      <c r="BM10" s="224"/>
      <c r="BN10" s="224"/>
      <c r="BO10" s="224"/>
      <c r="BP10" s="224"/>
      <c r="BQ10" s="229">
        <v>4</v>
      </c>
      <c r="BR10" s="230"/>
      <c r="BS10" s="808" t="s">
        <v>595</v>
      </c>
      <c r="BT10" s="809"/>
      <c r="BU10" s="809"/>
      <c r="BV10" s="809"/>
      <c r="BW10" s="809"/>
      <c r="BX10" s="809"/>
      <c r="BY10" s="809"/>
      <c r="BZ10" s="809"/>
      <c r="CA10" s="809"/>
      <c r="CB10" s="809"/>
      <c r="CC10" s="809"/>
      <c r="CD10" s="809"/>
      <c r="CE10" s="809"/>
      <c r="CF10" s="809"/>
      <c r="CG10" s="810"/>
      <c r="CH10" s="775">
        <v>22</v>
      </c>
      <c r="CI10" s="776"/>
      <c r="CJ10" s="776"/>
      <c r="CK10" s="776"/>
      <c r="CL10" s="777"/>
      <c r="CM10" s="775">
        <v>315</v>
      </c>
      <c r="CN10" s="776"/>
      <c r="CO10" s="776"/>
      <c r="CP10" s="776"/>
      <c r="CQ10" s="777"/>
      <c r="CR10" s="775">
        <v>23</v>
      </c>
      <c r="CS10" s="776"/>
      <c r="CT10" s="776"/>
      <c r="CU10" s="776"/>
      <c r="CV10" s="777"/>
      <c r="CW10" s="775" t="s">
        <v>600</v>
      </c>
      <c r="CX10" s="776"/>
      <c r="CY10" s="776"/>
      <c r="CZ10" s="776"/>
      <c r="DA10" s="777"/>
      <c r="DB10" s="775" t="s">
        <v>600</v>
      </c>
      <c r="DC10" s="776"/>
      <c r="DD10" s="776"/>
      <c r="DE10" s="776"/>
      <c r="DF10" s="777"/>
      <c r="DG10" s="775" t="s">
        <v>600</v>
      </c>
      <c r="DH10" s="776"/>
      <c r="DI10" s="776"/>
      <c r="DJ10" s="776"/>
      <c r="DK10" s="777"/>
      <c r="DL10" s="775" t="s">
        <v>600</v>
      </c>
      <c r="DM10" s="776"/>
      <c r="DN10" s="776"/>
      <c r="DO10" s="776"/>
      <c r="DP10" s="777"/>
      <c r="DQ10" s="775" t="s">
        <v>600</v>
      </c>
      <c r="DR10" s="776"/>
      <c r="DS10" s="776"/>
      <c r="DT10" s="776"/>
      <c r="DU10" s="777"/>
      <c r="DV10" s="808"/>
      <c r="DW10" s="809"/>
      <c r="DX10" s="809"/>
      <c r="DY10" s="809"/>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4"/>
      <c r="AL11" s="805"/>
      <c r="AM11" s="805"/>
      <c r="AN11" s="805"/>
      <c r="AO11" s="805"/>
      <c r="AP11" s="805"/>
      <c r="AQ11" s="805"/>
      <c r="AR11" s="805"/>
      <c r="AS11" s="805"/>
      <c r="AT11" s="805"/>
      <c r="AU11" s="806"/>
      <c r="AV11" s="806"/>
      <c r="AW11" s="806"/>
      <c r="AX11" s="806"/>
      <c r="AY11" s="807"/>
      <c r="AZ11" s="223"/>
      <c r="BA11" s="223"/>
      <c r="BB11" s="223"/>
      <c r="BC11" s="223"/>
      <c r="BD11" s="223"/>
      <c r="BE11" s="224"/>
      <c r="BF11" s="224"/>
      <c r="BG11" s="224"/>
      <c r="BH11" s="224"/>
      <c r="BI11" s="224"/>
      <c r="BJ11" s="224"/>
      <c r="BK11" s="224"/>
      <c r="BL11" s="224"/>
      <c r="BM11" s="224"/>
      <c r="BN11" s="224"/>
      <c r="BO11" s="224"/>
      <c r="BP11" s="224"/>
      <c r="BQ11" s="229">
        <v>5</v>
      </c>
      <c r="BR11" s="230"/>
      <c r="BS11" s="808" t="s">
        <v>596</v>
      </c>
      <c r="BT11" s="809"/>
      <c r="BU11" s="809"/>
      <c r="BV11" s="809"/>
      <c r="BW11" s="809"/>
      <c r="BX11" s="809"/>
      <c r="BY11" s="809"/>
      <c r="BZ11" s="809"/>
      <c r="CA11" s="809"/>
      <c r="CB11" s="809"/>
      <c r="CC11" s="809"/>
      <c r="CD11" s="809"/>
      <c r="CE11" s="809"/>
      <c r="CF11" s="809"/>
      <c r="CG11" s="810"/>
      <c r="CH11" s="775">
        <v>0</v>
      </c>
      <c r="CI11" s="776"/>
      <c r="CJ11" s="776"/>
      <c r="CK11" s="776"/>
      <c r="CL11" s="777"/>
      <c r="CM11" s="775">
        <v>41</v>
      </c>
      <c r="CN11" s="776"/>
      <c r="CO11" s="776"/>
      <c r="CP11" s="776"/>
      <c r="CQ11" s="777"/>
      <c r="CR11" s="775">
        <v>5</v>
      </c>
      <c r="CS11" s="776"/>
      <c r="CT11" s="776"/>
      <c r="CU11" s="776"/>
      <c r="CV11" s="777"/>
      <c r="CW11" s="775" t="s">
        <v>600</v>
      </c>
      <c r="CX11" s="776"/>
      <c r="CY11" s="776"/>
      <c r="CZ11" s="776"/>
      <c r="DA11" s="777"/>
      <c r="DB11" s="775" t="s">
        <v>600</v>
      </c>
      <c r="DC11" s="776"/>
      <c r="DD11" s="776"/>
      <c r="DE11" s="776"/>
      <c r="DF11" s="777"/>
      <c r="DG11" s="775" t="s">
        <v>600</v>
      </c>
      <c r="DH11" s="776"/>
      <c r="DI11" s="776"/>
      <c r="DJ11" s="776"/>
      <c r="DK11" s="777"/>
      <c r="DL11" s="775" t="s">
        <v>600</v>
      </c>
      <c r="DM11" s="776"/>
      <c r="DN11" s="776"/>
      <c r="DO11" s="776"/>
      <c r="DP11" s="777"/>
      <c r="DQ11" s="775" t="s">
        <v>600</v>
      </c>
      <c r="DR11" s="776"/>
      <c r="DS11" s="776"/>
      <c r="DT11" s="776"/>
      <c r="DU11" s="777"/>
      <c r="DV11" s="808"/>
      <c r="DW11" s="809"/>
      <c r="DX11" s="809"/>
      <c r="DY11" s="809"/>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4"/>
      <c r="AL12" s="805"/>
      <c r="AM12" s="805"/>
      <c r="AN12" s="805"/>
      <c r="AO12" s="805"/>
      <c r="AP12" s="805"/>
      <c r="AQ12" s="805"/>
      <c r="AR12" s="805"/>
      <c r="AS12" s="805"/>
      <c r="AT12" s="805"/>
      <c r="AU12" s="806"/>
      <c r="AV12" s="806"/>
      <c r="AW12" s="806"/>
      <c r="AX12" s="806"/>
      <c r="AY12" s="807"/>
      <c r="AZ12" s="223"/>
      <c r="BA12" s="223"/>
      <c r="BB12" s="223"/>
      <c r="BC12" s="223"/>
      <c r="BD12" s="223"/>
      <c r="BE12" s="224"/>
      <c r="BF12" s="224"/>
      <c r="BG12" s="224"/>
      <c r="BH12" s="224"/>
      <c r="BI12" s="224"/>
      <c r="BJ12" s="224"/>
      <c r="BK12" s="224"/>
      <c r="BL12" s="224"/>
      <c r="BM12" s="224"/>
      <c r="BN12" s="224"/>
      <c r="BO12" s="224"/>
      <c r="BP12" s="224"/>
      <c r="BQ12" s="229">
        <v>6</v>
      </c>
      <c r="BR12" s="230"/>
      <c r="BS12" s="808" t="s">
        <v>597</v>
      </c>
      <c r="BT12" s="809"/>
      <c r="BU12" s="809"/>
      <c r="BV12" s="809"/>
      <c r="BW12" s="809"/>
      <c r="BX12" s="809"/>
      <c r="BY12" s="809"/>
      <c r="BZ12" s="809"/>
      <c r="CA12" s="809"/>
      <c r="CB12" s="809"/>
      <c r="CC12" s="809"/>
      <c r="CD12" s="809"/>
      <c r="CE12" s="809"/>
      <c r="CF12" s="809"/>
      <c r="CG12" s="810"/>
      <c r="CH12" s="775">
        <v>2</v>
      </c>
      <c r="CI12" s="776"/>
      <c r="CJ12" s="776"/>
      <c r="CK12" s="776"/>
      <c r="CL12" s="777"/>
      <c r="CM12" s="775">
        <v>430</v>
      </c>
      <c r="CN12" s="776"/>
      <c r="CO12" s="776"/>
      <c r="CP12" s="776"/>
      <c r="CQ12" s="777"/>
      <c r="CR12" s="775">
        <v>3</v>
      </c>
      <c r="CS12" s="776"/>
      <c r="CT12" s="776"/>
      <c r="CU12" s="776"/>
      <c r="CV12" s="777"/>
      <c r="CW12" s="775" t="s">
        <v>600</v>
      </c>
      <c r="CX12" s="776"/>
      <c r="CY12" s="776"/>
      <c r="CZ12" s="776"/>
      <c r="DA12" s="777"/>
      <c r="DB12" s="775" t="s">
        <v>600</v>
      </c>
      <c r="DC12" s="776"/>
      <c r="DD12" s="776"/>
      <c r="DE12" s="776"/>
      <c r="DF12" s="777"/>
      <c r="DG12" s="775" t="s">
        <v>600</v>
      </c>
      <c r="DH12" s="776"/>
      <c r="DI12" s="776"/>
      <c r="DJ12" s="776"/>
      <c r="DK12" s="777"/>
      <c r="DL12" s="775" t="s">
        <v>600</v>
      </c>
      <c r="DM12" s="776"/>
      <c r="DN12" s="776"/>
      <c r="DO12" s="776"/>
      <c r="DP12" s="777"/>
      <c r="DQ12" s="775" t="s">
        <v>600</v>
      </c>
      <c r="DR12" s="776"/>
      <c r="DS12" s="776"/>
      <c r="DT12" s="776"/>
      <c r="DU12" s="777"/>
      <c r="DV12" s="808"/>
      <c r="DW12" s="809"/>
      <c r="DX12" s="809"/>
      <c r="DY12" s="809"/>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4"/>
      <c r="AL13" s="805"/>
      <c r="AM13" s="805"/>
      <c r="AN13" s="805"/>
      <c r="AO13" s="805"/>
      <c r="AP13" s="805"/>
      <c r="AQ13" s="805"/>
      <c r="AR13" s="805"/>
      <c r="AS13" s="805"/>
      <c r="AT13" s="805"/>
      <c r="AU13" s="806"/>
      <c r="AV13" s="806"/>
      <c r="AW13" s="806"/>
      <c r="AX13" s="806"/>
      <c r="AY13" s="807"/>
      <c r="AZ13" s="223"/>
      <c r="BA13" s="223"/>
      <c r="BB13" s="223"/>
      <c r="BC13" s="223"/>
      <c r="BD13" s="223"/>
      <c r="BE13" s="224"/>
      <c r="BF13" s="224"/>
      <c r="BG13" s="224"/>
      <c r="BH13" s="224"/>
      <c r="BI13" s="224"/>
      <c r="BJ13" s="224"/>
      <c r="BK13" s="224"/>
      <c r="BL13" s="224"/>
      <c r="BM13" s="224"/>
      <c r="BN13" s="224"/>
      <c r="BO13" s="224"/>
      <c r="BP13" s="224"/>
      <c r="BQ13" s="229">
        <v>7</v>
      </c>
      <c r="BR13" s="230"/>
      <c r="BS13" s="808" t="s">
        <v>598</v>
      </c>
      <c r="BT13" s="809"/>
      <c r="BU13" s="809"/>
      <c r="BV13" s="809"/>
      <c r="BW13" s="809"/>
      <c r="BX13" s="809"/>
      <c r="BY13" s="809"/>
      <c r="BZ13" s="809"/>
      <c r="CA13" s="809"/>
      <c r="CB13" s="809"/>
      <c r="CC13" s="809"/>
      <c r="CD13" s="809"/>
      <c r="CE13" s="809"/>
      <c r="CF13" s="809"/>
      <c r="CG13" s="810"/>
      <c r="CH13" s="775">
        <v>1</v>
      </c>
      <c r="CI13" s="776"/>
      <c r="CJ13" s="776"/>
      <c r="CK13" s="776"/>
      <c r="CL13" s="777"/>
      <c r="CM13" s="775">
        <v>36</v>
      </c>
      <c r="CN13" s="776"/>
      <c r="CO13" s="776"/>
      <c r="CP13" s="776"/>
      <c r="CQ13" s="777"/>
      <c r="CR13" s="775">
        <v>1</v>
      </c>
      <c r="CS13" s="776"/>
      <c r="CT13" s="776"/>
      <c r="CU13" s="776"/>
      <c r="CV13" s="777"/>
      <c r="CW13" s="775" t="s">
        <v>600</v>
      </c>
      <c r="CX13" s="776"/>
      <c r="CY13" s="776"/>
      <c r="CZ13" s="776"/>
      <c r="DA13" s="777"/>
      <c r="DB13" s="775" t="s">
        <v>600</v>
      </c>
      <c r="DC13" s="776"/>
      <c r="DD13" s="776"/>
      <c r="DE13" s="776"/>
      <c r="DF13" s="777"/>
      <c r="DG13" s="775" t="s">
        <v>600</v>
      </c>
      <c r="DH13" s="776"/>
      <c r="DI13" s="776"/>
      <c r="DJ13" s="776"/>
      <c r="DK13" s="777"/>
      <c r="DL13" s="775" t="s">
        <v>600</v>
      </c>
      <c r="DM13" s="776"/>
      <c r="DN13" s="776"/>
      <c r="DO13" s="776"/>
      <c r="DP13" s="777"/>
      <c r="DQ13" s="775" t="s">
        <v>600</v>
      </c>
      <c r="DR13" s="776"/>
      <c r="DS13" s="776"/>
      <c r="DT13" s="776"/>
      <c r="DU13" s="777"/>
      <c r="DV13" s="808"/>
      <c r="DW13" s="809"/>
      <c r="DX13" s="809"/>
      <c r="DY13" s="809"/>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4"/>
      <c r="AL14" s="805"/>
      <c r="AM14" s="805"/>
      <c r="AN14" s="805"/>
      <c r="AO14" s="805"/>
      <c r="AP14" s="805"/>
      <c r="AQ14" s="805"/>
      <c r="AR14" s="805"/>
      <c r="AS14" s="805"/>
      <c r="AT14" s="805"/>
      <c r="AU14" s="806"/>
      <c r="AV14" s="806"/>
      <c r="AW14" s="806"/>
      <c r="AX14" s="806"/>
      <c r="AY14" s="807"/>
      <c r="AZ14" s="223"/>
      <c r="BA14" s="223"/>
      <c r="BB14" s="223"/>
      <c r="BC14" s="223"/>
      <c r="BD14" s="223"/>
      <c r="BE14" s="224"/>
      <c r="BF14" s="224"/>
      <c r="BG14" s="224"/>
      <c r="BH14" s="224"/>
      <c r="BI14" s="224"/>
      <c r="BJ14" s="224"/>
      <c r="BK14" s="224"/>
      <c r="BL14" s="224"/>
      <c r="BM14" s="224"/>
      <c r="BN14" s="224"/>
      <c r="BO14" s="224"/>
      <c r="BP14" s="224"/>
      <c r="BQ14" s="229">
        <v>8</v>
      </c>
      <c r="BR14" s="230"/>
      <c r="BS14" s="808"/>
      <c r="BT14" s="809"/>
      <c r="BU14" s="809"/>
      <c r="BV14" s="809"/>
      <c r="BW14" s="809"/>
      <c r="BX14" s="809"/>
      <c r="BY14" s="809"/>
      <c r="BZ14" s="809"/>
      <c r="CA14" s="809"/>
      <c r="CB14" s="809"/>
      <c r="CC14" s="809"/>
      <c r="CD14" s="809"/>
      <c r="CE14" s="809"/>
      <c r="CF14" s="809"/>
      <c r="CG14" s="810"/>
      <c r="CH14" s="775"/>
      <c r="CI14" s="776"/>
      <c r="CJ14" s="776"/>
      <c r="CK14" s="776"/>
      <c r="CL14" s="777"/>
      <c r="CM14" s="775"/>
      <c r="CN14" s="776"/>
      <c r="CO14" s="776"/>
      <c r="CP14" s="776"/>
      <c r="CQ14" s="777"/>
      <c r="CR14" s="775"/>
      <c r="CS14" s="776"/>
      <c r="CT14" s="776"/>
      <c r="CU14" s="776"/>
      <c r="CV14" s="777"/>
      <c r="CW14" s="775"/>
      <c r="CX14" s="776"/>
      <c r="CY14" s="776"/>
      <c r="CZ14" s="776"/>
      <c r="DA14" s="777"/>
      <c r="DB14" s="775"/>
      <c r="DC14" s="776"/>
      <c r="DD14" s="776"/>
      <c r="DE14" s="776"/>
      <c r="DF14" s="777"/>
      <c r="DG14" s="775"/>
      <c r="DH14" s="776"/>
      <c r="DI14" s="776"/>
      <c r="DJ14" s="776"/>
      <c r="DK14" s="777"/>
      <c r="DL14" s="775"/>
      <c r="DM14" s="776"/>
      <c r="DN14" s="776"/>
      <c r="DO14" s="776"/>
      <c r="DP14" s="777"/>
      <c r="DQ14" s="775"/>
      <c r="DR14" s="776"/>
      <c r="DS14" s="776"/>
      <c r="DT14" s="776"/>
      <c r="DU14" s="777"/>
      <c r="DV14" s="808"/>
      <c r="DW14" s="809"/>
      <c r="DX14" s="809"/>
      <c r="DY14" s="809"/>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4"/>
      <c r="AL15" s="805"/>
      <c r="AM15" s="805"/>
      <c r="AN15" s="805"/>
      <c r="AO15" s="805"/>
      <c r="AP15" s="805"/>
      <c r="AQ15" s="805"/>
      <c r="AR15" s="805"/>
      <c r="AS15" s="805"/>
      <c r="AT15" s="805"/>
      <c r="AU15" s="806"/>
      <c r="AV15" s="806"/>
      <c r="AW15" s="806"/>
      <c r="AX15" s="806"/>
      <c r="AY15" s="807"/>
      <c r="AZ15" s="223"/>
      <c r="BA15" s="223"/>
      <c r="BB15" s="223"/>
      <c r="BC15" s="223"/>
      <c r="BD15" s="223"/>
      <c r="BE15" s="224"/>
      <c r="BF15" s="224"/>
      <c r="BG15" s="224"/>
      <c r="BH15" s="224"/>
      <c r="BI15" s="224"/>
      <c r="BJ15" s="224"/>
      <c r="BK15" s="224"/>
      <c r="BL15" s="224"/>
      <c r="BM15" s="224"/>
      <c r="BN15" s="224"/>
      <c r="BO15" s="224"/>
      <c r="BP15" s="224"/>
      <c r="BQ15" s="229">
        <v>9</v>
      </c>
      <c r="BR15" s="230"/>
      <c r="BS15" s="808"/>
      <c r="BT15" s="809"/>
      <c r="BU15" s="809"/>
      <c r="BV15" s="809"/>
      <c r="BW15" s="809"/>
      <c r="BX15" s="809"/>
      <c r="BY15" s="809"/>
      <c r="BZ15" s="809"/>
      <c r="CA15" s="809"/>
      <c r="CB15" s="809"/>
      <c r="CC15" s="809"/>
      <c r="CD15" s="809"/>
      <c r="CE15" s="809"/>
      <c r="CF15" s="809"/>
      <c r="CG15" s="810"/>
      <c r="CH15" s="775"/>
      <c r="CI15" s="776"/>
      <c r="CJ15" s="776"/>
      <c r="CK15" s="776"/>
      <c r="CL15" s="777"/>
      <c r="CM15" s="775"/>
      <c r="CN15" s="776"/>
      <c r="CO15" s="776"/>
      <c r="CP15" s="776"/>
      <c r="CQ15" s="777"/>
      <c r="CR15" s="775"/>
      <c r="CS15" s="776"/>
      <c r="CT15" s="776"/>
      <c r="CU15" s="776"/>
      <c r="CV15" s="777"/>
      <c r="CW15" s="775"/>
      <c r="CX15" s="776"/>
      <c r="CY15" s="776"/>
      <c r="CZ15" s="776"/>
      <c r="DA15" s="777"/>
      <c r="DB15" s="775"/>
      <c r="DC15" s="776"/>
      <c r="DD15" s="776"/>
      <c r="DE15" s="776"/>
      <c r="DF15" s="777"/>
      <c r="DG15" s="775"/>
      <c r="DH15" s="776"/>
      <c r="DI15" s="776"/>
      <c r="DJ15" s="776"/>
      <c r="DK15" s="777"/>
      <c r="DL15" s="775"/>
      <c r="DM15" s="776"/>
      <c r="DN15" s="776"/>
      <c r="DO15" s="776"/>
      <c r="DP15" s="777"/>
      <c r="DQ15" s="775"/>
      <c r="DR15" s="776"/>
      <c r="DS15" s="776"/>
      <c r="DT15" s="776"/>
      <c r="DU15" s="777"/>
      <c r="DV15" s="808"/>
      <c r="DW15" s="809"/>
      <c r="DX15" s="809"/>
      <c r="DY15" s="809"/>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4"/>
      <c r="AL16" s="805"/>
      <c r="AM16" s="805"/>
      <c r="AN16" s="805"/>
      <c r="AO16" s="805"/>
      <c r="AP16" s="805"/>
      <c r="AQ16" s="805"/>
      <c r="AR16" s="805"/>
      <c r="AS16" s="805"/>
      <c r="AT16" s="805"/>
      <c r="AU16" s="806"/>
      <c r="AV16" s="806"/>
      <c r="AW16" s="806"/>
      <c r="AX16" s="806"/>
      <c r="AY16" s="807"/>
      <c r="AZ16" s="223"/>
      <c r="BA16" s="223"/>
      <c r="BB16" s="223"/>
      <c r="BC16" s="223"/>
      <c r="BD16" s="223"/>
      <c r="BE16" s="224"/>
      <c r="BF16" s="224"/>
      <c r="BG16" s="224"/>
      <c r="BH16" s="224"/>
      <c r="BI16" s="224"/>
      <c r="BJ16" s="224"/>
      <c r="BK16" s="224"/>
      <c r="BL16" s="224"/>
      <c r="BM16" s="224"/>
      <c r="BN16" s="224"/>
      <c r="BO16" s="224"/>
      <c r="BP16" s="224"/>
      <c r="BQ16" s="229">
        <v>10</v>
      </c>
      <c r="BR16" s="230"/>
      <c r="BS16" s="808"/>
      <c r="BT16" s="809"/>
      <c r="BU16" s="809"/>
      <c r="BV16" s="809"/>
      <c r="BW16" s="809"/>
      <c r="BX16" s="809"/>
      <c r="BY16" s="809"/>
      <c r="BZ16" s="809"/>
      <c r="CA16" s="809"/>
      <c r="CB16" s="809"/>
      <c r="CC16" s="809"/>
      <c r="CD16" s="809"/>
      <c r="CE16" s="809"/>
      <c r="CF16" s="809"/>
      <c r="CG16" s="810"/>
      <c r="CH16" s="775"/>
      <c r="CI16" s="776"/>
      <c r="CJ16" s="776"/>
      <c r="CK16" s="776"/>
      <c r="CL16" s="777"/>
      <c r="CM16" s="775"/>
      <c r="CN16" s="776"/>
      <c r="CO16" s="776"/>
      <c r="CP16" s="776"/>
      <c r="CQ16" s="777"/>
      <c r="CR16" s="775"/>
      <c r="CS16" s="776"/>
      <c r="CT16" s="776"/>
      <c r="CU16" s="776"/>
      <c r="CV16" s="777"/>
      <c r="CW16" s="775"/>
      <c r="CX16" s="776"/>
      <c r="CY16" s="776"/>
      <c r="CZ16" s="776"/>
      <c r="DA16" s="777"/>
      <c r="DB16" s="775"/>
      <c r="DC16" s="776"/>
      <c r="DD16" s="776"/>
      <c r="DE16" s="776"/>
      <c r="DF16" s="777"/>
      <c r="DG16" s="775"/>
      <c r="DH16" s="776"/>
      <c r="DI16" s="776"/>
      <c r="DJ16" s="776"/>
      <c r="DK16" s="777"/>
      <c r="DL16" s="775"/>
      <c r="DM16" s="776"/>
      <c r="DN16" s="776"/>
      <c r="DO16" s="776"/>
      <c r="DP16" s="777"/>
      <c r="DQ16" s="775"/>
      <c r="DR16" s="776"/>
      <c r="DS16" s="776"/>
      <c r="DT16" s="776"/>
      <c r="DU16" s="777"/>
      <c r="DV16" s="808"/>
      <c r="DW16" s="809"/>
      <c r="DX16" s="809"/>
      <c r="DY16" s="809"/>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4"/>
      <c r="AL17" s="805"/>
      <c r="AM17" s="805"/>
      <c r="AN17" s="805"/>
      <c r="AO17" s="805"/>
      <c r="AP17" s="805"/>
      <c r="AQ17" s="805"/>
      <c r="AR17" s="805"/>
      <c r="AS17" s="805"/>
      <c r="AT17" s="805"/>
      <c r="AU17" s="806"/>
      <c r="AV17" s="806"/>
      <c r="AW17" s="806"/>
      <c r="AX17" s="806"/>
      <c r="AY17" s="807"/>
      <c r="AZ17" s="223"/>
      <c r="BA17" s="223"/>
      <c r="BB17" s="223"/>
      <c r="BC17" s="223"/>
      <c r="BD17" s="223"/>
      <c r="BE17" s="224"/>
      <c r="BF17" s="224"/>
      <c r="BG17" s="224"/>
      <c r="BH17" s="224"/>
      <c r="BI17" s="224"/>
      <c r="BJ17" s="224"/>
      <c r="BK17" s="224"/>
      <c r="BL17" s="224"/>
      <c r="BM17" s="224"/>
      <c r="BN17" s="224"/>
      <c r="BO17" s="224"/>
      <c r="BP17" s="224"/>
      <c r="BQ17" s="229">
        <v>11</v>
      </c>
      <c r="BR17" s="230"/>
      <c r="BS17" s="808"/>
      <c r="BT17" s="809"/>
      <c r="BU17" s="809"/>
      <c r="BV17" s="809"/>
      <c r="BW17" s="809"/>
      <c r="BX17" s="809"/>
      <c r="BY17" s="809"/>
      <c r="BZ17" s="809"/>
      <c r="CA17" s="809"/>
      <c r="CB17" s="809"/>
      <c r="CC17" s="809"/>
      <c r="CD17" s="809"/>
      <c r="CE17" s="809"/>
      <c r="CF17" s="809"/>
      <c r="CG17" s="810"/>
      <c r="CH17" s="775"/>
      <c r="CI17" s="776"/>
      <c r="CJ17" s="776"/>
      <c r="CK17" s="776"/>
      <c r="CL17" s="777"/>
      <c r="CM17" s="775"/>
      <c r="CN17" s="776"/>
      <c r="CO17" s="776"/>
      <c r="CP17" s="776"/>
      <c r="CQ17" s="777"/>
      <c r="CR17" s="775"/>
      <c r="CS17" s="776"/>
      <c r="CT17" s="776"/>
      <c r="CU17" s="776"/>
      <c r="CV17" s="777"/>
      <c r="CW17" s="775"/>
      <c r="CX17" s="776"/>
      <c r="CY17" s="776"/>
      <c r="CZ17" s="776"/>
      <c r="DA17" s="777"/>
      <c r="DB17" s="775"/>
      <c r="DC17" s="776"/>
      <c r="DD17" s="776"/>
      <c r="DE17" s="776"/>
      <c r="DF17" s="777"/>
      <c r="DG17" s="775"/>
      <c r="DH17" s="776"/>
      <c r="DI17" s="776"/>
      <c r="DJ17" s="776"/>
      <c r="DK17" s="777"/>
      <c r="DL17" s="775"/>
      <c r="DM17" s="776"/>
      <c r="DN17" s="776"/>
      <c r="DO17" s="776"/>
      <c r="DP17" s="777"/>
      <c r="DQ17" s="775"/>
      <c r="DR17" s="776"/>
      <c r="DS17" s="776"/>
      <c r="DT17" s="776"/>
      <c r="DU17" s="777"/>
      <c r="DV17" s="808"/>
      <c r="DW17" s="809"/>
      <c r="DX17" s="809"/>
      <c r="DY17" s="809"/>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4"/>
      <c r="AL18" s="805"/>
      <c r="AM18" s="805"/>
      <c r="AN18" s="805"/>
      <c r="AO18" s="805"/>
      <c r="AP18" s="805"/>
      <c r="AQ18" s="805"/>
      <c r="AR18" s="805"/>
      <c r="AS18" s="805"/>
      <c r="AT18" s="805"/>
      <c r="AU18" s="806"/>
      <c r="AV18" s="806"/>
      <c r="AW18" s="806"/>
      <c r="AX18" s="806"/>
      <c r="AY18" s="807"/>
      <c r="AZ18" s="223"/>
      <c r="BA18" s="223"/>
      <c r="BB18" s="223"/>
      <c r="BC18" s="223"/>
      <c r="BD18" s="223"/>
      <c r="BE18" s="224"/>
      <c r="BF18" s="224"/>
      <c r="BG18" s="224"/>
      <c r="BH18" s="224"/>
      <c r="BI18" s="224"/>
      <c r="BJ18" s="224"/>
      <c r="BK18" s="224"/>
      <c r="BL18" s="224"/>
      <c r="BM18" s="224"/>
      <c r="BN18" s="224"/>
      <c r="BO18" s="224"/>
      <c r="BP18" s="224"/>
      <c r="BQ18" s="229">
        <v>12</v>
      </c>
      <c r="BR18" s="230"/>
      <c r="BS18" s="808"/>
      <c r="BT18" s="809"/>
      <c r="BU18" s="809"/>
      <c r="BV18" s="809"/>
      <c r="BW18" s="809"/>
      <c r="BX18" s="809"/>
      <c r="BY18" s="809"/>
      <c r="BZ18" s="809"/>
      <c r="CA18" s="809"/>
      <c r="CB18" s="809"/>
      <c r="CC18" s="809"/>
      <c r="CD18" s="809"/>
      <c r="CE18" s="809"/>
      <c r="CF18" s="809"/>
      <c r="CG18" s="810"/>
      <c r="CH18" s="775"/>
      <c r="CI18" s="776"/>
      <c r="CJ18" s="776"/>
      <c r="CK18" s="776"/>
      <c r="CL18" s="777"/>
      <c r="CM18" s="775"/>
      <c r="CN18" s="776"/>
      <c r="CO18" s="776"/>
      <c r="CP18" s="776"/>
      <c r="CQ18" s="777"/>
      <c r="CR18" s="775"/>
      <c r="CS18" s="776"/>
      <c r="CT18" s="776"/>
      <c r="CU18" s="776"/>
      <c r="CV18" s="777"/>
      <c r="CW18" s="775"/>
      <c r="CX18" s="776"/>
      <c r="CY18" s="776"/>
      <c r="CZ18" s="776"/>
      <c r="DA18" s="777"/>
      <c r="DB18" s="775"/>
      <c r="DC18" s="776"/>
      <c r="DD18" s="776"/>
      <c r="DE18" s="776"/>
      <c r="DF18" s="777"/>
      <c r="DG18" s="775"/>
      <c r="DH18" s="776"/>
      <c r="DI18" s="776"/>
      <c r="DJ18" s="776"/>
      <c r="DK18" s="777"/>
      <c r="DL18" s="775"/>
      <c r="DM18" s="776"/>
      <c r="DN18" s="776"/>
      <c r="DO18" s="776"/>
      <c r="DP18" s="777"/>
      <c r="DQ18" s="775"/>
      <c r="DR18" s="776"/>
      <c r="DS18" s="776"/>
      <c r="DT18" s="776"/>
      <c r="DU18" s="777"/>
      <c r="DV18" s="808"/>
      <c r="DW18" s="809"/>
      <c r="DX18" s="809"/>
      <c r="DY18" s="809"/>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4"/>
      <c r="AL19" s="805"/>
      <c r="AM19" s="805"/>
      <c r="AN19" s="805"/>
      <c r="AO19" s="805"/>
      <c r="AP19" s="805"/>
      <c r="AQ19" s="805"/>
      <c r="AR19" s="805"/>
      <c r="AS19" s="805"/>
      <c r="AT19" s="805"/>
      <c r="AU19" s="806"/>
      <c r="AV19" s="806"/>
      <c r="AW19" s="806"/>
      <c r="AX19" s="806"/>
      <c r="AY19" s="807"/>
      <c r="AZ19" s="223"/>
      <c r="BA19" s="223"/>
      <c r="BB19" s="223"/>
      <c r="BC19" s="223"/>
      <c r="BD19" s="223"/>
      <c r="BE19" s="224"/>
      <c r="BF19" s="224"/>
      <c r="BG19" s="224"/>
      <c r="BH19" s="224"/>
      <c r="BI19" s="224"/>
      <c r="BJ19" s="224"/>
      <c r="BK19" s="224"/>
      <c r="BL19" s="224"/>
      <c r="BM19" s="224"/>
      <c r="BN19" s="224"/>
      <c r="BO19" s="224"/>
      <c r="BP19" s="224"/>
      <c r="BQ19" s="229">
        <v>13</v>
      </c>
      <c r="BR19" s="230"/>
      <c r="BS19" s="808"/>
      <c r="BT19" s="809"/>
      <c r="BU19" s="809"/>
      <c r="BV19" s="809"/>
      <c r="BW19" s="809"/>
      <c r="BX19" s="809"/>
      <c r="BY19" s="809"/>
      <c r="BZ19" s="809"/>
      <c r="CA19" s="809"/>
      <c r="CB19" s="809"/>
      <c r="CC19" s="809"/>
      <c r="CD19" s="809"/>
      <c r="CE19" s="809"/>
      <c r="CF19" s="809"/>
      <c r="CG19" s="810"/>
      <c r="CH19" s="775"/>
      <c r="CI19" s="776"/>
      <c r="CJ19" s="776"/>
      <c r="CK19" s="776"/>
      <c r="CL19" s="777"/>
      <c r="CM19" s="775"/>
      <c r="CN19" s="776"/>
      <c r="CO19" s="776"/>
      <c r="CP19" s="776"/>
      <c r="CQ19" s="777"/>
      <c r="CR19" s="775"/>
      <c r="CS19" s="776"/>
      <c r="CT19" s="776"/>
      <c r="CU19" s="776"/>
      <c r="CV19" s="777"/>
      <c r="CW19" s="775"/>
      <c r="CX19" s="776"/>
      <c r="CY19" s="776"/>
      <c r="CZ19" s="776"/>
      <c r="DA19" s="777"/>
      <c r="DB19" s="775"/>
      <c r="DC19" s="776"/>
      <c r="DD19" s="776"/>
      <c r="DE19" s="776"/>
      <c r="DF19" s="777"/>
      <c r="DG19" s="775"/>
      <c r="DH19" s="776"/>
      <c r="DI19" s="776"/>
      <c r="DJ19" s="776"/>
      <c r="DK19" s="777"/>
      <c r="DL19" s="775"/>
      <c r="DM19" s="776"/>
      <c r="DN19" s="776"/>
      <c r="DO19" s="776"/>
      <c r="DP19" s="777"/>
      <c r="DQ19" s="775"/>
      <c r="DR19" s="776"/>
      <c r="DS19" s="776"/>
      <c r="DT19" s="776"/>
      <c r="DU19" s="777"/>
      <c r="DV19" s="808"/>
      <c r="DW19" s="809"/>
      <c r="DX19" s="809"/>
      <c r="DY19" s="809"/>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4"/>
      <c r="AL20" s="805"/>
      <c r="AM20" s="805"/>
      <c r="AN20" s="805"/>
      <c r="AO20" s="805"/>
      <c r="AP20" s="805"/>
      <c r="AQ20" s="805"/>
      <c r="AR20" s="805"/>
      <c r="AS20" s="805"/>
      <c r="AT20" s="805"/>
      <c r="AU20" s="806"/>
      <c r="AV20" s="806"/>
      <c r="AW20" s="806"/>
      <c r="AX20" s="806"/>
      <c r="AY20" s="807"/>
      <c r="AZ20" s="223"/>
      <c r="BA20" s="223"/>
      <c r="BB20" s="223"/>
      <c r="BC20" s="223"/>
      <c r="BD20" s="223"/>
      <c r="BE20" s="224"/>
      <c r="BF20" s="224"/>
      <c r="BG20" s="224"/>
      <c r="BH20" s="224"/>
      <c r="BI20" s="224"/>
      <c r="BJ20" s="224"/>
      <c r="BK20" s="224"/>
      <c r="BL20" s="224"/>
      <c r="BM20" s="224"/>
      <c r="BN20" s="224"/>
      <c r="BO20" s="224"/>
      <c r="BP20" s="224"/>
      <c r="BQ20" s="229">
        <v>14</v>
      </c>
      <c r="BR20" s="230"/>
      <c r="BS20" s="808"/>
      <c r="BT20" s="809"/>
      <c r="BU20" s="809"/>
      <c r="BV20" s="809"/>
      <c r="BW20" s="809"/>
      <c r="BX20" s="809"/>
      <c r="BY20" s="809"/>
      <c r="BZ20" s="809"/>
      <c r="CA20" s="809"/>
      <c r="CB20" s="809"/>
      <c r="CC20" s="809"/>
      <c r="CD20" s="809"/>
      <c r="CE20" s="809"/>
      <c r="CF20" s="809"/>
      <c r="CG20" s="810"/>
      <c r="CH20" s="775"/>
      <c r="CI20" s="776"/>
      <c r="CJ20" s="776"/>
      <c r="CK20" s="776"/>
      <c r="CL20" s="777"/>
      <c r="CM20" s="775"/>
      <c r="CN20" s="776"/>
      <c r="CO20" s="776"/>
      <c r="CP20" s="776"/>
      <c r="CQ20" s="777"/>
      <c r="CR20" s="775"/>
      <c r="CS20" s="776"/>
      <c r="CT20" s="776"/>
      <c r="CU20" s="776"/>
      <c r="CV20" s="777"/>
      <c r="CW20" s="775"/>
      <c r="CX20" s="776"/>
      <c r="CY20" s="776"/>
      <c r="CZ20" s="776"/>
      <c r="DA20" s="777"/>
      <c r="DB20" s="775"/>
      <c r="DC20" s="776"/>
      <c r="DD20" s="776"/>
      <c r="DE20" s="776"/>
      <c r="DF20" s="777"/>
      <c r="DG20" s="775"/>
      <c r="DH20" s="776"/>
      <c r="DI20" s="776"/>
      <c r="DJ20" s="776"/>
      <c r="DK20" s="777"/>
      <c r="DL20" s="775"/>
      <c r="DM20" s="776"/>
      <c r="DN20" s="776"/>
      <c r="DO20" s="776"/>
      <c r="DP20" s="777"/>
      <c r="DQ20" s="775"/>
      <c r="DR20" s="776"/>
      <c r="DS20" s="776"/>
      <c r="DT20" s="776"/>
      <c r="DU20" s="777"/>
      <c r="DV20" s="808"/>
      <c r="DW20" s="809"/>
      <c r="DX20" s="809"/>
      <c r="DY20" s="809"/>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4"/>
      <c r="AL21" s="805"/>
      <c r="AM21" s="805"/>
      <c r="AN21" s="805"/>
      <c r="AO21" s="805"/>
      <c r="AP21" s="805"/>
      <c r="AQ21" s="805"/>
      <c r="AR21" s="805"/>
      <c r="AS21" s="805"/>
      <c r="AT21" s="805"/>
      <c r="AU21" s="806"/>
      <c r="AV21" s="806"/>
      <c r="AW21" s="806"/>
      <c r="AX21" s="806"/>
      <c r="AY21" s="807"/>
      <c r="AZ21" s="223"/>
      <c r="BA21" s="223"/>
      <c r="BB21" s="223"/>
      <c r="BC21" s="223"/>
      <c r="BD21" s="223"/>
      <c r="BE21" s="224"/>
      <c r="BF21" s="224"/>
      <c r="BG21" s="224"/>
      <c r="BH21" s="224"/>
      <c r="BI21" s="224"/>
      <c r="BJ21" s="224"/>
      <c r="BK21" s="224"/>
      <c r="BL21" s="224"/>
      <c r="BM21" s="224"/>
      <c r="BN21" s="224"/>
      <c r="BO21" s="224"/>
      <c r="BP21" s="224"/>
      <c r="BQ21" s="229">
        <v>15</v>
      </c>
      <c r="BR21" s="230"/>
      <c r="BS21" s="808"/>
      <c r="BT21" s="809"/>
      <c r="BU21" s="809"/>
      <c r="BV21" s="809"/>
      <c r="BW21" s="809"/>
      <c r="BX21" s="809"/>
      <c r="BY21" s="809"/>
      <c r="BZ21" s="809"/>
      <c r="CA21" s="809"/>
      <c r="CB21" s="809"/>
      <c r="CC21" s="809"/>
      <c r="CD21" s="809"/>
      <c r="CE21" s="809"/>
      <c r="CF21" s="809"/>
      <c r="CG21" s="810"/>
      <c r="CH21" s="775"/>
      <c r="CI21" s="776"/>
      <c r="CJ21" s="776"/>
      <c r="CK21" s="776"/>
      <c r="CL21" s="777"/>
      <c r="CM21" s="775"/>
      <c r="CN21" s="776"/>
      <c r="CO21" s="776"/>
      <c r="CP21" s="776"/>
      <c r="CQ21" s="777"/>
      <c r="CR21" s="775"/>
      <c r="CS21" s="776"/>
      <c r="CT21" s="776"/>
      <c r="CU21" s="776"/>
      <c r="CV21" s="777"/>
      <c r="CW21" s="775"/>
      <c r="CX21" s="776"/>
      <c r="CY21" s="776"/>
      <c r="CZ21" s="776"/>
      <c r="DA21" s="777"/>
      <c r="DB21" s="775"/>
      <c r="DC21" s="776"/>
      <c r="DD21" s="776"/>
      <c r="DE21" s="776"/>
      <c r="DF21" s="777"/>
      <c r="DG21" s="775"/>
      <c r="DH21" s="776"/>
      <c r="DI21" s="776"/>
      <c r="DJ21" s="776"/>
      <c r="DK21" s="777"/>
      <c r="DL21" s="775"/>
      <c r="DM21" s="776"/>
      <c r="DN21" s="776"/>
      <c r="DO21" s="776"/>
      <c r="DP21" s="777"/>
      <c r="DQ21" s="775"/>
      <c r="DR21" s="776"/>
      <c r="DS21" s="776"/>
      <c r="DT21" s="776"/>
      <c r="DU21" s="777"/>
      <c r="DV21" s="808"/>
      <c r="DW21" s="809"/>
      <c r="DX21" s="809"/>
      <c r="DY21" s="809"/>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391</v>
      </c>
      <c r="BA22" s="838"/>
      <c r="BB22" s="838"/>
      <c r="BC22" s="838"/>
      <c r="BD22" s="839"/>
      <c r="BE22" s="224"/>
      <c r="BF22" s="224"/>
      <c r="BG22" s="224"/>
      <c r="BH22" s="224"/>
      <c r="BI22" s="224"/>
      <c r="BJ22" s="224"/>
      <c r="BK22" s="224"/>
      <c r="BL22" s="224"/>
      <c r="BM22" s="224"/>
      <c r="BN22" s="224"/>
      <c r="BO22" s="224"/>
      <c r="BP22" s="224"/>
      <c r="BQ22" s="229">
        <v>16</v>
      </c>
      <c r="BR22" s="230"/>
      <c r="BS22" s="808"/>
      <c r="BT22" s="809"/>
      <c r="BU22" s="809"/>
      <c r="BV22" s="809"/>
      <c r="BW22" s="809"/>
      <c r="BX22" s="809"/>
      <c r="BY22" s="809"/>
      <c r="BZ22" s="809"/>
      <c r="CA22" s="809"/>
      <c r="CB22" s="809"/>
      <c r="CC22" s="809"/>
      <c r="CD22" s="809"/>
      <c r="CE22" s="809"/>
      <c r="CF22" s="809"/>
      <c r="CG22" s="810"/>
      <c r="CH22" s="775"/>
      <c r="CI22" s="776"/>
      <c r="CJ22" s="776"/>
      <c r="CK22" s="776"/>
      <c r="CL22" s="777"/>
      <c r="CM22" s="775"/>
      <c r="CN22" s="776"/>
      <c r="CO22" s="776"/>
      <c r="CP22" s="776"/>
      <c r="CQ22" s="777"/>
      <c r="CR22" s="775"/>
      <c r="CS22" s="776"/>
      <c r="CT22" s="776"/>
      <c r="CU22" s="776"/>
      <c r="CV22" s="777"/>
      <c r="CW22" s="775"/>
      <c r="CX22" s="776"/>
      <c r="CY22" s="776"/>
      <c r="CZ22" s="776"/>
      <c r="DA22" s="777"/>
      <c r="DB22" s="775"/>
      <c r="DC22" s="776"/>
      <c r="DD22" s="776"/>
      <c r="DE22" s="776"/>
      <c r="DF22" s="777"/>
      <c r="DG22" s="775"/>
      <c r="DH22" s="776"/>
      <c r="DI22" s="776"/>
      <c r="DJ22" s="776"/>
      <c r="DK22" s="777"/>
      <c r="DL22" s="775"/>
      <c r="DM22" s="776"/>
      <c r="DN22" s="776"/>
      <c r="DO22" s="776"/>
      <c r="DP22" s="777"/>
      <c r="DQ22" s="775"/>
      <c r="DR22" s="776"/>
      <c r="DS22" s="776"/>
      <c r="DT22" s="776"/>
      <c r="DU22" s="777"/>
      <c r="DV22" s="808"/>
      <c r="DW22" s="809"/>
      <c r="DX22" s="809"/>
      <c r="DY22" s="809"/>
      <c r="DZ22" s="811"/>
      <c r="EA22" s="225"/>
    </row>
    <row r="23" spans="1:131" s="226" customFormat="1" ht="26.25" customHeight="1" thickBot="1" x14ac:dyDescent="0.2">
      <c r="A23" s="231" t="s">
        <v>392</v>
      </c>
      <c r="B23" s="821" t="s">
        <v>393</v>
      </c>
      <c r="C23" s="822"/>
      <c r="D23" s="822"/>
      <c r="E23" s="822"/>
      <c r="F23" s="822"/>
      <c r="G23" s="822"/>
      <c r="H23" s="822"/>
      <c r="I23" s="822"/>
      <c r="J23" s="822"/>
      <c r="K23" s="822"/>
      <c r="L23" s="822"/>
      <c r="M23" s="822"/>
      <c r="N23" s="822"/>
      <c r="O23" s="822"/>
      <c r="P23" s="823"/>
      <c r="Q23" s="824">
        <f>Q7+Q8+Q9</f>
        <v>54210</v>
      </c>
      <c r="R23" s="825"/>
      <c r="S23" s="825"/>
      <c r="T23" s="825"/>
      <c r="U23" s="825"/>
      <c r="V23" s="825">
        <f>V7+V8+V9</f>
        <v>52821</v>
      </c>
      <c r="W23" s="825"/>
      <c r="X23" s="825"/>
      <c r="Y23" s="825"/>
      <c r="Z23" s="825"/>
      <c r="AA23" s="825">
        <f>AA7+AA8+AA9</f>
        <v>1389</v>
      </c>
      <c r="AB23" s="825"/>
      <c r="AC23" s="825"/>
      <c r="AD23" s="825"/>
      <c r="AE23" s="826"/>
      <c r="AF23" s="827">
        <v>951</v>
      </c>
      <c r="AG23" s="825"/>
      <c r="AH23" s="825"/>
      <c r="AI23" s="825"/>
      <c r="AJ23" s="828"/>
      <c r="AK23" s="829"/>
      <c r="AL23" s="830"/>
      <c r="AM23" s="830"/>
      <c r="AN23" s="830"/>
      <c r="AO23" s="830"/>
      <c r="AP23" s="825">
        <v>40288</v>
      </c>
      <c r="AQ23" s="825"/>
      <c r="AR23" s="825"/>
      <c r="AS23" s="825"/>
      <c r="AT23" s="825"/>
      <c r="AU23" s="841"/>
      <c r="AV23" s="841"/>
      <c r="AW23" s="841"/>
      <c r="AX23" s="841"/>
      <c r="AY23" s="842"/>
      <c r="AZ23" s="843" t="s">
        <v>131</v>
      </c>
      <c r="BA23" s="844"/>
      <c r="BB23" s="844"/>
      <c r="BC23" s="844"/>
      <c r="BD23" s="845"/>
      <c r="BE23" s="224"/>
      <c r="BF23" s="224"/>
      <c r="BG23" s="224"/>
      <c r="BH23" s="224"/>
      <c r="BI23" s="224"/>
      <c r="BJ23" s="224"/>
      <c r="BK23" s="224"/>
      <c r="BL23" s="224"/>
      <c r="BM23" s="224"/>
      <c r="BN23" s="224"/>
      <c r="BO23" s="224"/>
      <c r="BP23" s="224"/>
      <c r="BQ23" s="229">
        <v>17</v>
      </c>
      <c r="BR23" s="230"/>
      <c r="BS23" s="808"/>
      <c r="BT23" s="809"/>
      <c r="BU23" s="809"/>
      <c r="BV23" s="809"/>
      <c r="BW23" s="809"/>
      <c r="BX23" s="809"/>
      <c r="BY23" s="809"/>
      <c r="BZ23" s="809"/>
      <c r="CA23" s="809"/>
      <c r="CB23" s="809"/>
      <c r="CC23" s="809"/>
      <c r="CD23" s="809"/>
      <c r="CE23" s="809"/>
      <c r="CF23" s="809"/>
      <c r="CG23" s="810"/>
      <c r="CH23" s="775"/>
      <c r="CI23" s="776"/>
      <c r="CJ23" s="776"/>
      <c r="CK23" s="776"/>
      <c r="CL23" s="777"/>
      <c r="CM23" s="775"/>
      <c r="CN23" s="776"/>
      <c r="CO23" s="776"/>
      <c r="CP23" s="776"/>
      <c r="CQ23" s="777"/>
      <c r="CR23" s="775"/>
      <c r="CS23" s="776"/>
      <c r="CT23" s="776"/>
      <c r="CU23" s="776"/>
      <c r="CV23" s="777"/>
      <c r="CW23" s="775"/>
      <c r="CX23" s="776"/>
      <c r="CY23" s="776"/>
      <c r="CZ23" s="776"/>
      <c r="DA23" s="777"/>
      <c r="DB23" s="775"/>
      <c r="DC23" s="776"/>
      <c r="DD23" s="776"/>
      <c r="DE23" s="776"/>
      <c r="DF23" s="777"/>
      <c r="DG23" s="775"/>
      <c r="DH23" s="776"/>
      <c r="DI23" s="776"/>
      <c r="DJ23" s="776"/>
      <c r="DK23" s="777"/>
      <c r="DL23" s="775"/>
      <c r="DM23" s="776"/>
      <c r="DN23" s="776"/>
      <c r="DO23" s="776"/>
      <c r="DP23" s="777"/>
      <c r="DQ23" s="775"/>
      <c r="DR23" s="776"/>
      <c r="DS23" s="776"/>
      <c r="DT23" s="776"/>
      <c r="DU23" s="777"/>
      <c r="DV23" s="808"/>
      <c r="DW23" s="809"/>
      <c r="DX23" s="809"/>
      <c r="DY23" s="809"/>
      <c r="DZ23" s="811"/>
      <c r="EA23" s="225"/>
    </row>
    <row r="24" spans="1:131" s="226" customFormat="1" ht="26.25" customHeight="1" x14ac:dyDescent="0.15">
      <c r="A24" s="840" t="s">
        <v>394</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8"/>
      <c r="BT24" s="809"/>
      <c r="BU24" s="809"/>
      <c r="BV24" s="809"/>
      <c r="BW24" s="809"/>
      <c r="BX24" s="809"/>
      <c r="BY24" s="809"/>
      <c r="BZ24" s="809"/>
      <c r="CA24" s="809"/>
      <c r="CB24" s="809"/>
      <c r="CC24" s="809"/>
      <c r="CD24" s="809"/>
      <c r="CE24" s="809"/>
      <c r="CF24" s="809"/>
      <c r="CG24" s="810"/>
      <c r="CH24" s="775"/>
      <c r="CI24" s="776"/>
      <c r="CJ24" s="776"/>
      <c r="CK24" s="776"/>
      <c r="CL24" s="777"/>
      <c r="CM24" s="775"/>
      <c r="CN24" s="776"/>
      <c r="CO24" s="776"/>
      <c r="CP24" s="776"/>
      <c r="CQ24" s="777"/>
      <c r="CR24" s="775"/>
      <c r="CS24" s="776"/>
      <c r="CT24" s="776"/>
      <c r="CU24" s="776"/>
      <c r="CV24" s="777"/>
      <c r="CW24" s="775"/>
      <c r="CX24" s="776"/>
      <c r="CY24" s="776"/>
      <c r="CZ24" s="776"/>
      <c r="DA24" s="777"/>
      <c r="DB24" s="775"/>
      <c r="DC24" s="776"/>
      <c r="DD24" s="776"/>
      <c r="DE24" s="776"/>
      <c r="DF24" s="777"/>
      <c r="DG24" s="775"/>
      <c r="DH24" s="776"/>
      <c r="DI24" s="776"/>
      <c r="DJ24" s="776"/>
      <c r="DK24" s="777"/>
      <c r="DL24" s="775"/>
      <c r="DM24" s="776"/>
      <c r="DN24" s="776"/>
      <c r="DO24" s="776"/>
      <c r="DP24" s="777"/>
      <c r="DQ24" s="775"/>
      <c r="DR24" s="776"/>
      <c r="DS24" s="776"/>
      <c r="DT24" s="776"/>
      <c r="DU24" s="777"/>
      <c r="DV24" s="808"/>
      <c r="DW24" s="809"/>
      <c r="DX24" s="809"/>
      <c r="DY24" s="809"/>
      <c r="DZ24" s="811"/>
      <c r="EA24" s="225"/>
    </row>
    <row r="25" spans="1:131" ht="26.25" customHeight="1" thickBot="1" x14ac:dyDescent="0.2">
      <c r="A25" s="757" t="s">
        <v>395</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8"/>
      <c r="BT25" s="809"/>
      <c r="BU25" s="809"/>
      <c r="BV25" s="809"/>
      <c r="BW25" s="809"/>
      <c r="BX25" s="809"/>
      <c r="BY25" s="809"/>
      <c r="BZ25" s="809"/>
      <c r="CA25" s="809"/>
      <c r="CB25" s="809"/>
      <c r="CC25" s="809"/>
      <c r="CD25" s="809"/>
      <c r="CE25" s="809"/>
      <c r="CF25" s="809"/>
      <c r="CG25" s="810"/>
      <c r="CH25" s="775"/>
      <c r="CI25" s="776"/>
      <c r="CJ25" s="776"/>
      <c r="CK25" s="776"/>
      <c r="CL25" s="777"/>
      <c r="CM25" s="775"/>
      <c r="CN25" s="776"/>
      <c r="CO25" s="776"/>
      <c r="CP25" s="776"/>
      <c r="CQ25" s="777"/>
      <c r="CR25" s="775"/>
      <c r="CS25" s="776"/>
      <c r="CT25" s="776"/>
      <c r="CU25" s="776"/>
      <c r="CV25" s="777"/>
      <c r="CW25" s="775"/>
      <c r="CX25" s="776"/>
      <c r="CY25" s="776"/>
      <c r="CZ25" s="776"/>
      <c r="DA25" s="777"/>
      <c r="DB25" s="775"/>
      <c r="DC25" s="776"/>
      <c r="DD25" s="776"/>
      <c r="DE25" s="776"/>
      <c r="DF25" s="777"/>
      <c r="DG25" s="775"/>
      <c r="DH25" s="776"/>
      <c r="DI25" s="776"/>
      <c r="DJ25" s="776"/>
      <c r="DK25" s="777"/>
      <c r="DL25" s="775"/>
      <c r="DM25" s="776"/>
      <c r="DN25" s="776"/>
      <c r="DO25" s="776"/>
      <c r="DP25" s="777"/>
      <c r="DQ25" s="775"/>
      <c r="DR25" s="776"/>
      <c r="DS25" s="776"/>
      <c r="DT25" s="776"/>
      <c r="DU25" s="777"/>
      <c r="DV25" s="808"/>
      <c r="DW25" s="809"/>
      <c r="DX25" s="809"/>
      <c r="DY25" s="809"/>
      <c r="DZ25" s="811"/>
      <c r="EA25" s="221"/>
    </row>
    <row r="26" spans="1:131" ht="26.25" customHeight="1" x14ac:dyDescent="0.15">
      <c r="A26" s="759" t="s">
        <v>371</v>
      </c>
      <c r="B26" s="760"/>
      <c r="C26" s="760"/>
      <c r="D26" s="760"/>
      <c r="E26" s="760"/>
      <c r="F26" s="760"/>
      <c r="G26" s="760"/>
      <c r="H26" s="760"/>
      <c r="I26" s="760"/>
      <c r="J26" s="760"/>
      <c r="K26" s="760"/>
      <c r="L26" s="760"/>
      <c r="M26" s="760"/>
      <c r="N26" s="760"/>
      <c r="O26" s="760"/>
      <c r="P26" s="761"/>
      <c r="Q26" s="765" t="s">
        <v>396</v>
      </c>
      <c r="R26" s="766"/>
      <c r="S26" s="766"/>
      <c r="T26" s="766"/>
      <c r="U26" s="767"/>
      <c r="V26" s="765" t="s">
        <v>397</v>
      </c>
      <c r="W26" s="766"/>
      <c r="X26" s="766"/>
      <c r="Y26" s="766"/>
      <c r="Z26" s="767"/>
      <c r="AA26" s="765" t="s">
        <v>398</v>
      </c>
      <c r="AB26" s="766"/>
      <c r="AC26" s="766"/>
      <c r="AD26" s="766"/>
      <c r="AE26" s="766"/>
      <c r="AF26" s="846" t="s">
        <v>399</v>
      </c>
      <c r="AG26" s="847"/>
      <c r="AH26" s="847"/>
      <c r="AI26" s="847"/>
      <c r="AJ26" s="848"/>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378</v>
      </c>
      <c r="BF26" s="766"/>
      <c r="BG26" s="766"/>
      <c r="BH26" s="766"/>
      <c r="BI26" s="772"/>
      <c r="BJ26" s="223"/>
      <c r="BK26" s="223"/>
      <c r="BL26" s="223"/>
      <c r="BM26" s="223"/>
      <c r="BN26" s="223"/>
      <c r="BO26" s="232"/>
      <c r="BP26" s="232"/>
      <c r="BQ26" s="229">
        <v>20</v>
      </c>
      <c r="BR26" s="230"/>
      <c r="BS26" s="808"/>
      <c r="BT26" s="809"/>
      <c r="BU26" s="809"/>
      <c r="BV26" s="809"/>
      <c r="BW26" s="809"/>
      <c r="BX26" s="809"/>
      <c r="BY26" s="809"/>
      <c r="BZ26" s="809"/>
      <c r="CA26" s="809"/>
      <c r="CB26" s="809"/>
      <c r="CC26" s="809"/>
      <c r="CD26" s="809"/>
      <c r="CE26" s="809"/>
      <c r="CF26" s="809"/>
      <c r="CG26" s="810"/>
      <c r="CH26" s="775"/>
      <c r="CI26" s="776"/>
      <c r="CJ26" s="776"/>
      <c r="CK26" s="776"/>
      <c r="CL26" s="777"/>
      <c r="CM26" s="775"/>
      <c r="CN26" s="776"/>
      <c r="CO26" s="776"/>
      <c r="CP26" s="776"/>
      <c r="CQ26" s="777"/>
      <c r="CR26" s="775"/>
      <c r="CS26" s="776"/>
      <c r="CT26" s="776"/>
      <c r="CU26" s="776"/>
      <c r="CV26" s="777"/>
      <c r="CW26" s="775"/>
      <c r="CX26" s="776"/>
      <c r="CY26" s="776"/>
      <c r="CZ26" s="776"/>
      <c r="DA26" s="777"/>
      <c r="DB26" s="775"/>
      <c r="DC26" s="776"/>
      <c r="DD26" s="776"/>
      <c r="DE26" s="776"/>
      <c r="DF26" s="777"/>
      <c r="DG26" s="775"/>
      <c r="DH26" s="776"/>
      <c r="DI26" s="776"/>
      <c r="DJ26" s="776"/>
      <c r="DK26" s="777"/>
      <c r="DL26" s="775"/>
      <c r="DM26" s="776"/>
      <c r="DN26" s="776"/>
      <c r="DO26" s="776"/>
      <c r="DP26" s="777"/>
      <c r="DQ26" s="775"/>
      <c r="DR26" s="776"/>
      <c r="DS26" s="776"/>
      <c r="DT26" s="776"/>
      <c r="DU26" s="777"/>
      <c r="DV26" s="808"/>
      <c r="DW26" s="809"/>
      <c r="DX26" s="809"/>
      <c r="DY26" s="809"/>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8"/>
      <c r="BT27" s="809"/>
      <c r="BU27" s="809"/>
      <c r="BV27" s="809"/>
      <c r="BW27" s="809"/>
      <c r="BX27" s="809"/>
      <c r="BY27" s="809"/>
      <c r="BZ27" s="809"/>
      <c r="CA27" s="809"/>
      <c r="CB27" s="809"/>
      <c r="CC27" s="809"/>
      <c r="CD27" s="809"/>
      <c r="CE27" s="809"/>
      <c r="CF27" s="809"/>
      <c r="CG27" s="810"/>
      <c r="CH27" s="775"/>
      <c r="CI27" s="776"/>
      <c r="CJ27" s="776"/>
      <c r="CK27" s="776"/>
      <c r="CL27" s="777"/>
      <c r="CM27" s="775"/>
      <c r="CN27" s="776"/>
      <c r="CO27" s="776"/>
      <c r="CP27" s="776"/>
      <c r="CQ27" s="777"/>
      <c r="CR27" s="775"/>
      <c r="CS27" s="776"/>
      <c r="CT27" s="776"/>
      <c r="CU27" s="776"/>
      <c r="CV27" s="777"/>
      <c r="CW27" s="775"/>
      <c r="CX27" s="776"/>
      <c r="CY27" s="776"/>
      <c r="CZ27" s="776"/>
      <c r="DA27" s="777"/>
      <c r="DB27" s="775"/>
      <c r="DC27" s="776"/>
      <c r="DD27" s="776"/>
      <c r="DE27" s="776"/>
      <c r="DF27" s="777"/>
      <c r="DG27" s="775"/>
      <c r="DH27" s="776"/>
      <c r="DI27" s="776"/>
      <c r="DJ27" s="776"/>
      <c r="DK27" s="777"/>
      <c r="DL27" s="775"/>
      <c r="DM27" s="776"/>
      <c r="DN27" s="776"/>
      <c r="DO27" s="776"/>
      <c r="DP27" s="777"/>
      <c r="DQ27" s="775"/>
      <c r="DR27" s="776"/>
      <c r="DS27" s="776"/>
      <c r="DT27" s="776"/>
      <c r="DU27" s="777"/>
      <c r="DV27" s="808"/>
      <c r="DW27" s="809"/>
      <c r="DX27" s="809"/>
      <c r="DY27" s="809"/>
      <c r="DZ27" s="811"/>
      <c r="EA27" s="221"/>
    </row>
    <row r="28" spans="1:131" ht="26.25" customHeight="1" thickTop="1" x14ac:dyDescent="0.15">
      <c r="A28" s="233">
        <v>1</v>
      </c>
      <c r="B28" s="784" t="s">
        <v>404</v>
      </c>
      <c r="C28" s="785"/>
      <c r="D28" s="785"/>
      <c r="E28" s="785"/>
      <c r="F28" s="785"/>
      <c r="G28" s="785"/>
      <c r="H28" s="785"/>
      <c r="I28" s="785"/>
      <c r="J28" s="785"/>
      <c r="K28" s="785"/>
      <c r="L28" s="785"/>
      <c r="M28" s="785"/>
      <c r="N28" s="785"/>
      <c r="O28" s="785"/>
      <c r="P28" s="786"/>
      <c r="Q28" s="854">
        <v>9019</v>
      </c>
      <c r="R28" s="855"/>
      <c r="S28" s="855"/>
      <c r="T28" s="855"/>
      <c r="U28" s="855"/>
      <c r="V28" s="855">
        <v>8877</v>
      </c>
      <c r="W28" s="855"/>
      <c r="X28" s="855"/>
      <c r="Y28" s="855"/>
      <c r="Z28" s="855"/>
      <c r="AA28" s="855">
        <v>142</v>
      </c>
      <c r="AB28" s="855"/>
      <c r="AC28" s="855"/>
      <c r="AD28" s="855"/>
      <c r="AE28" s="856"/>
      <c r="AF28" s="857">
        <v>142</v>
      </c>
      <c r="AG28" s="855"/>
      <c r="AH28" s="855"/>
      <c r="AI28" s="855"/>
      <c r="AJ28" s="858"/>
      <c r="AK28" s="859">
        <v>572</v>
      </c>
      <c r="AL28" s="860"/>
      <c r="AM28" s="860"/>
      <c r="AN28" s="860"/>
      <c r="AO28" s="860"/>
      <c r="AP28" s="860" t="s">
        <v>582</v>
      </c>
      <c r="AQ28" s="860"/>
      <c r="AR28" s="860"/>
      <c r="AS28" s="860"/>
      <c r="AT28" s="860"/>
      <c r="AU28" s="860" t="s">
        <v>582</v>
      </c>
      <c r="AV28" s="860"/>
      <c r="AW28" s="860"/>
      <c r="AX28" s="860"/>
      <c r="AY28" s="860"/>
      <c r="AZ28" s="861" t="s">
        <v>582</v>
      </c>
      <c r="BA28" s="861"/>
      <c r="BB28" s="861"/>
      <c r="BC28" s="861"/>
      <c r="BD28" s="861"/>
      <c r="BE28" s="852"/>
      <c r="BF28" s="852"/>
      <c r="BG28" s="852"/>
      <c r="BH28" s="852"/>
      <c r="BI28" s="853"/>
      <c r="BJ28" s="223"/>
      <c r="BK28" s="223"/>
      <c r="BL28" s="223"/>
      <c r="BM28" s="223"/>
      <c r="BN28" s="223"/>
      <c r="BO28" s="232"/>
      <c r="BP28" s="232"/>
      <c r="BQ28" s="229">
        <v>22</v>
      </c>
      <c r="BR28" s="230"/>
      <c r="BS28" s="808"/>
      <c r="BT28" s="809"/>
      <c r="BU28" s="809"/>
      <c r="BV28" s="809"/>
      <c r="BW28" s="809"/>
      <c r="BX28" s="809"/>
      <c r="BY28" s="809"/>
      <c r="BZ28" s="809"/>
      <c r="CA28" s="809"/>
      <c r="CB28" s="809"/>
      <c r="CC28" s="809"/>
      <c r="CD28" s="809"/>
      <c r="CE28" s="809"/>
      <c r="CF28" s="809"/>
      <c r="CG28" s="810"/>
      <c r="CH28" s="775"/>
      <c r="CI28" s="776"/>
      <c r="CJ28" s="776"/>
      <c r="CK28" s="776"/>
      <c r="CL28" s="777"/>
      <c r="CM28" s="775"/>
      <c r="CN28" s="776"/>
      <c r="CO28" s="776"/>
      <c r="CP28" s="776"/>
      <c r="CQ28" s="777"/>
      <c r="CR28" s="775"/>
      <c r="CS28" s="776"/>
      <c r="CT28" s="776"/>
      <c r="CU28" s="776"/>
      <c r="CV28" s="777"/>
      <c r="CW28" s="775"/>
      <c r="CX28" s="776"/>
      <c r="CY28" s="776"/>
      <c r="CZ28" s="776"/>
      <c r="DA28" s="777"/>
      <c r="DB28" s="775"/>
      <c r="DC28" s="776"/>
      <c r="DD28" s="776"/>
      <c r="DE28" s="776"/>
      <c r="DF28" s="777"/>
      <c r="DG28" s="775"/>
      <c r="DH28" s="776"/>
      <c r="DI28" s="776"/>
      <c r="DJ28" s="776"/>
      <c r="DK28" s="777"/>
      <c r="DL28" s="775"/>
      <c r="DM28" s="776"/>
      <c r="DN28" s="776"/>
      <c r="DO28" s="776"/>
      <c r="DP28" s="777"/>
      <c r="DQ28" s="775"/>
      <c r="DR28" s="776"/>
      <c r="DS28" s="776"/>
      <c r="DT28" s="776"/>
      <c r="DU28" s="777"/>
      <c r="DV28" s="808"/>
      <c r="DW28" s="809"/>
      <c r="DX28" s="809"/>
      <c r="DY28" s="809"/>
      <c r="DZ28" s="811"/>
      <c r="EA28" s="221"/>
    </row>
    <row r="29" spans="1:131" ht="26.25" customHeight="1" x14ac:dyDescent="0.15">
      <c r="A29" s="233">
        <v>2</v>
      </c>
      <c r="B29" s="812" t="s">
        <v>405</v>
      </c>
      <c r="C29" s="813"/>
      <c r="D29" s="813"/>
      <c r="E29" s="813"/>
      <c r="F29" s="813"/>
      <c r="G29" s="813"/>
      <c r="H29" s="813"/>
      <c r="I29" s="813"/>
      <c r="J29" s="813"/>
      <c r="K29" s="813"/>
      <c r="L29" s="813"/>
      <c r="M29" s="813"/>
      <c r="N29" s="813"/>
      <c r="O29" s="813"/>
      <c r="P29" s="814"/>
      <c r="Q29" s="815">
        <v>11921</v>
      </c>
      <c r="R29" s="816"/>
      <c r="S29" s="816"/>
      <c r="T29" s="816"/>
      <c r="U29" s="816"/>
      <c r="V29" s="816">
        <v>11513</v>
      </c>
      <c r="W29" s="816"/>
      <c r="X29" s="816"/>
      <c r="Y29" s="816"/>
      <c r="Z29" s="816"/>
      <c r="AA29" s="816">
        <v>408</v>
      </c>
      <c r="AB29" s="816"/>
      <c r="AC29" s="816"/>
      <c r="AD29" s="816"/>
      <c r="AE29" s="817"/>
      <c r="AF29" s="818">
        <v>408</v>
      </c>
      <c r="AG29" s="819"/>
      <c r="AH29" s="819"/>
      <c r="AI29" s="819"/>
      <c r="AJ29" s="820"/>
      <c r="AK29" s="866">
        <v>1610</v>
      </c>
      <c r="AL29" s="862"/>
      <c r="AM29" s="862"/>
      <c r="AN29" s="862"/>
      <c r="AO29" s="862"/>
      <c r="AP29" s="862" t="s">
        <v>582</v>
      </c>
      <c r="AQ29" s="862"/>
      <c r="AR29" s="862"/>
      <c r="AS29" s="862"/>
      <c r="AT29" s="862"/>
      <c r="AU29" s="862" t="s">
        <v>582</v>
      </c>
      <c r="AV29" s="862"/>
      <c r="AW29" s="862"/>
      <c r="AX29" s="862"/>
      <c r="AY29" s="862"/>
      <c r="AZ29" s="863" t="s">
        <v>582</v>
      </c>
      <c r="BA29" s="863"/>
      <c r="BB29" s="863"/>
      <c r="BC29" s="863"/>
      <c r="BD29" s="863"/>
      <c r="BE29" s="864"/>
      <c r="BF29" s="864"/>
      <c r="BG29" s="864"/>
      <c r="BH29" s="864"/>
      <c r="BI29" s="865"/>
      <c r="BJ29" s="223"/>
      <c r="BK29" s="223"/>
      <c r="BL29" s="223"/>
      <c r="BM29" s="223"/>
      <c r="BN29" s="223"/>
      <c r="BO29" s="232"/>
      <c r="BP29" s="232"/>
      <c r="BQ29" s="229">
        <v>23</v>
      </c>
      <c r="BR29" s="230"/>
      <c r="BS29" s="808"/>
      <c r="BT29" s="809"/>
      <c r="BU29" s="809"/>
      <c r="BV29" s="809"/>
      <c r="BW29" s="809"/>
      <c r="BX29" s="809"/>
      <c r="BY29" s="809"/>
      <c r="BZ29" s="809"/>
      <c r="CA29" s="809"/>
      <c r="CB29" s="809"/>
      <c r="CC29" s="809"/>
      <c r="CD29" s="809"/>
      <c r="CE29" s="809"/>
      <c r="CF29" s="809"/>
      <c r="CG29" s="810"/>
      <c r="CH29" s="775"/>
      <c r="CI29" s="776"/>
      <c r="CJ29" s="776"/>
      <c r="CK29" s="776"/>
      <c r="CL29" s="777"/>
      <c r="CM29" s="775"/>
      <c r="CN29" s="776"/>
      <c r="CO29" s="776"/>
      <c r="CP29" s="776"/>
      <c r="CQ29" s="777"/>
      <c r="CR29" s="775"/>
      <c r="CS29" s="776"/>
      <c r="CT29" s="776"/>
      <c r="CU29" s="776"/>
      <c r="CV29" s="777"/>
      <c r="CW29" s="775"/>
      <c r="CX29" s="776"/>
      <c r="CY29" s="776"/>
      <c r="CZ29" s="776"/>
      <c r="DA29" s="777"/>
      <c r="DB29" s="775"/>
      <c r="DC29" s="776"/>
      <c r="DD29" s="776"/>
      <c r="DE29" s="776"/>
      <c r="DF29" s="777"/>
      <c r="DG29" s="775"/>
      <c r="DH29" s="776"/>
      <c r="DI29" s="776"/>
      <c r="DJ29" s="776"/>
      <c r="DK29" s="777"/>
      <c r="DL29" s="775"/>
      <c r="DM29" s="776"/>
      <c r="DN29" s="776"/>
      <c r="DO29" s="776"/>
      <c r="DP29" s="777"/>
      <c r="DQ29" s="775"/>
      <c r="DR29" s="776"/>
      <c r="DS29" s="776"/>
      <c r="DT29" s="776"/>
      <c r="DU29" s="777"/>
      <c r="DV29" s="808"/>
      <c r="DW29" s="809"/>
      <c r="DX29" s="809"/>
      <c r="DY29" s="809"/>
      <c r="DZ29" s="811"/>
      <c r="EA29" s="221"/>
    </row>
    <row r="30" spans="1:131" ht="26.25" customHeight="1" x14ac:dyDescent="0.15">
      <c r="A30" s="233">
        <v>3</v>
      </c>
      <c r="B30" s="812" t="s">
        <v>406</v>
      </c>
      <c r="C30" s="813"/>
      <c r="D30" s="813"/>
      <c r="E30" s="813"/>
      <c r="F30" s="813"/>
      <c r="G30" s="813"/>
      <c r="H30" s="813"/>
      <c r="I30" s="813"/>
      <c r="J30" s="813"/>
      <c r="K30" s="813"/>
      <c r="L30" s="813"/>
      <c r="M30" s="813"/>
      <c r="N30" s="813"/>
      <c r="O30" s="813"/>
      <c r="P30" s="814"/>
      <c r="Q30" s="815">
        <v>1446</v>
      </c>
      <c r="R30" s="816"/>
      <c r="S30" s="816"/>
      <c r="T30" s="816"/>
      <c r="U30" s="816"/>
      <c r="V30" s="816">
        <v>1419</v>
      </c>
      <c r="W30" s="816"/>
      <c r="X30" s="816"/>
      <c r="Y30" s="816"/>
      <c r="Z30" s="816"/>
      <c r="AA30" s="816">
        <v>28</v>
      </c>
      <c r="AB30" s="816"/>
      <c r="AC30" s="816"/>
      <c r="AD30" s="816"/>
      <c r="AE30" s="817"/>
      <c r="AF30" s="818">
        <v>28</v>
      </c>
      <c r="AG30" s="819"/>
      <c r="AH30" s="819"/>
      <c r="AI30" s="819"/>
      <c r="AJ30" s="820"/>
      <c r="AK30" s="866">
        <v>262</v>
      </c>
      <c r="AL30" s="862"/>
      <c r="AM30" s="862"/>
      <c r="AN30" s="862"/>
      <c r="AO30" s="862"/>
      <c r="AP30" s="862" t="s">
        <v>582</v>
      </c>
      <c r="AQ30" s="862"/>
      <c r="AR30" s="862"/>
      <c r="AS30" s="862"/>
      <c r="AT30" s="862"/>
      <c r="AU30" s="862" t="s">
        <v>582</v>
      </c>
      <c r="AV30" s="862"/>
      <c r="AW30" s="862"/>
      <c r="AX30" s="862"/>
      <c r="AY30" s="862"/>
      <c r="AZ30" s="863" t="s">
        <v>582</v>
      </c>
      <c r="BA30" s="863"/>
      <c r="BB30" s="863"/>
      <c r="BC30" s="863"/>
      <c r="BD30" s="863"/>
      <c r="BE30" s="864"/>
      <c r="BF30" s="864"/>
      <c r="BG30" s="864"/>
      <c r="BH30" s="864"/>
      <c r="BI30" s="865"/>
      <c r="BJ30" s="223"/>
      <c r="BK30" s="223"/>
      <c r="BL30" s="223"/>
      <c r="BM30" s="223"/>
      <c r="BN30" s="223"/>
      <c r="BO30" s="232"/>
      <c r="BP30" s="232"/>
      <c r="BQ30" s="229">
        <v>24</v>
      </c>
      <c r="BR30" s="230"/>
      <c r="BS30" s="808"/>
      <c r="BT30" s="809"/>
      <c r="BU30" s="809"/>
      <c r="BV30" s="809"/>
      <c r="BW30" s="809"/>
      <c r="BX30" s="809"/>
      <c r="BY30" s="809"/>
      <c r="BZ30" s="809"/>
      <c r="CA30" s="809"/>
      <c r="CB30" s="809"/>
      <c r="CC30" s="809"/>
      <c r="CD30" s="809"/>
      <c r="CE30" s="809"/>
      <c r="CF30" s="809"/>
      <c r="CG30" s="810"/>
      <c r="CH30" s="775"/>
      <c r="CI30" s="776"/>
      <c r="CJ30" s="776"/>
      <c r="CK30" s="776"/>
      <c r="CL30" s="777"/>
      <c r="CM30" s="775"/>
      <c r="CN30" s="776"/>
      <c r="CO30" s="776"/>
      <c r="CP30" s="776"/>
      <c r="CQ30" s="777"/>
      <c r="CR30" s="775"/>
      <c r="CS30" s="776"/>
      <c r="CT30" s="776"/>
      <c r="CU30" s="776"/>
      <c r="CV30" s="777"/>
      <c r="CW30" s="775"/>
      <c r="CX30" s="776"/>
      <c r="CY30" s="776"/>
      <c r="CZ30" s="776"/>
      <c r="DA30" s="777"/>
      <c r="DB30" s="775"/>
      <c r="DC30" s="776"/>
      <c r="DD30" s="776"/>
      <c r="DE30" s="776"/>
      <c r="DF30" s="777"/>
      <c r="DG30" s="775"/>
      <c r="DH30" s="776"/>
      <c r="DI30" s="776"/>
      <c r="DJ30" s="776"/>
      <c r="DK30" s="777"/>
      <c r="DL30" s="775"/>
      <c r="DM30" s="776"/>
      <c r="DN30" s="776"/>
      <c r="DO30" s="776"/>
      <c r="DP30" s="777"/>
      <c r="DQ30" s="775"/>
      <c r="DR30" s="776"/>
      <c r="DS30" s="776"/>
      <c r="DT30" s="776"/>
      <c r="DU30" s="777"/>
      <c r="DV30" s="808"/>
      <c r="DW30" s="809"/>
      <c r="DX30" s="809"/>
      <c r="DY30" s="809"/>
      <c r="DZ30" s="811"/>
      <c r="EA30" s="221"/>
    </row>
    <row r="31" spans="1:131" ht="26.25" customHeight="1" x14ac:dyDescent="0.15">
      <c r="A31" s="233">
        <v>4</v>
      </c>
      <c r="B31" s="812" t="s">
        <v>407</v>
      </c>
      <c r="C31" s="813"/>
      <c r="D31" s="813"/>
      <c r="E31" s="813"/>
      <c r="F31" s="813"/>
      <c r="G31" s="813"/>
      <c r="H31" s="813"/>
      <c r="I31" s="813"/>
      <c r="J31" s="813"/>
      <c r="K31" s="813"/>
      <c r="L31" s="813"/>
      <c r="M31" s="813"/>
      <c r="N31" s="813"/>
      <c r="O31" s="813"/>
      <c r="P31" s="814"/>
      <c r="Q31" s="815">
        <v>743</v>
      </c>
      <c r="R31" s="816"/>
      <c r="S31" s="816"/>
      <c r="T31" s="816"/>
      <c r="U31" s="816"/>
      <c r="V31" s="816">
        <v>702</v>
      </c>
      <c r="W31" s="816"/>
      <c r="X31" s="816"/>
      <c r="Y31" s="816"/>
      <c r="Z31" s="816"/>
      <c r="AA31" s="816">
        <v>41</v>
      </c>
      <c r="AB31" s="816"/>
      <c r="AC31" s="816"/>
      <c r="AD31" s="816"/>
      <c r="AE31" s="817"/>
      <c r="AF31" s="818">
        <v>41</v>
      </c>
      <c r="AG31" s="819"/>
      <c r="AH31" s="819"/>
      <c r="AI31" s="819"/>
      <c r="AJ31" s="820"/>
      <c r="AK31" s="866">
        <v>141</v>
      </c>
      <c r="AL31" s="862"/>
      <c r="AM31" s="862"/>
      <c r="AN31" s="862"/>
      <c r="AO31" s="862"/>
      <c r="AP31" s="862" t="s">
        <v>582</v>
      </c>
      <c r="AQ31" s="862"/>
      <c r="AR31" s="862"/>
      <c r="AS31" s="862"/>
      <c r="AT31" s="862"/>
      <c r="AU31" s="862" t="s">
        <v>582</v>
      </c>
      <c r="AV31" s="862"/>
      <c r="AW31" s="862"/>
      <c r="AX31" s="862"/>
      <c r="AY31" s="862"/>
      <c r="AZ31" s="863" t="s">
        <v>582</v>
      </c>
      <c r="BA31" s="863"/>
      <c r="BB31" s="863"/>
      <c r="BC31" s="863"/>
      <c r="BD31" s="863"/>
      <c r="BE31" s="864"/>
      <c r="BF31" s="864"/>
      <c r="BG31" s="864"/>
      <c r="BH31" s="864"/>
      <c r="BI31" s="865"/>
      <c r="BJ31" s="223"/>
      <c r="BK31" s="223"/>
      <c r="BL31" s="223"/>
      <c r="BM31" s="223"/>
      <c r="BN31" s="223"/>
      <c r="BO31" s="232"/>
      <c r="BP31" s="232"/>
      <c r="BQ31" s="229">
        <v>25</v>
      </c>
      <c r="BR31" s="230"/>
      <c r="BS31" s="808"/>
      <c r="BT31" s="809"/>
      <c r="BU31" s="809"/>
      <c r="BV31" s="809"/>
      <c r="BW31" s="809"/>
      <c r="BX31" s="809"/>
      <c r="BY31" s="809"/>
      <c r="BZ31" s="809"/>
      <c r="CA31" s="809"/>
      <c r="CB31" s="809"/>
      <c r="CC31" s="809"/>
      <c r="CD31" s="809"/>
      <c r="CE31" s="809"/>
      <c r="CF31" s="809"/>
      <c r="CG31" s="810"/>
      <c r="CH31" s="775"/>
      <c r="CI31" s="776"/>
      <c r="CJ31" s="776"/>
      <c r="CK31" s="776"/>
      <c r="CL31" s="777"/>
      <c r="CM31" s="775"/>
      <c r="CN31" s="776"/>
      <c r="CO31" s="776"/>
      <c r="CP31" s="776"/>
      <c r="CQ31" s="777"/>
      <c r="CR31" s="775"/>
      <c r="CS31" s="776"/>
      <c r="CT31" s="776"/>
      <c r="CU31" s="776"/>
      <c r="CV31" s="777"/>
      <c r="CW31" s="775"/>
      <c r="CX31" s="776"/>
      <c r="CY31" s="776"/>
      <c r="CZ31" s="776"/>
      <c r="DA31" s="777"/>
      <c r="DB31" s="775"/>
      <c r="DC31" s="776"/>
      <c r="DD31" s="776"/>
      <c r="DE31" s="776"/>
      <c r="DF31" s="777"/>
      <c r="DG31" s="775"/>
      <c r="DH31" s="776"/>
      <c r="DI31" s="776"/>
      <c r="DJ31" s="776"/>
      <c r="DK31" s="777"/>
      <c r="DL31" s="775"/>
      <c r="DM31" s="776"/>
      <c r="DN31" s="776"/>
      <c r="DO31" s="776"/>
      <c r="DP31" s="777"/>
      <c r="DQ31" s="775"/>
      <c r="DR31" s="776"/>
      <c r="DS31" s="776"/>
      <c r="DT31" s="776"/>
      <c r="DU31" s="777"/>
      <c r="DV31" s="808"/>
      <c r="DW31" s="809"/>
      <c r="DX31" s="809"/>
      <c r="DY31" s="809"/>
      <c r="DZ31" s="811"/>
      <c r="EA31" s="221"/>
    </row>
    <row r="32" spans="1:131" ht="26.25" customHeight="1" x14ac:dyDescent="0.15">
      <c r="A32" s="233">
        <v>5</v>
      </c>
      <c r="B32" s="812" t="s">
        <v>408</v>
      </c>
      <c r="C32" s="813"/>
      <c r="D32" s="813"/>
      <c r="E32" s="813"/>
      <c r="F32" s="813"/>
      <c r="G32" s="813"/>
      <c r="H32" s="813"/>
      <c r="I32" s="813"/>
      <c r="J32" s="813"/>
      <c r="K32" s="813"/>
      <c r="L32" s="813"/>
      <c r="M32" s="813"/>
      <c r="N32" s="813"/>
      <c r="O32" s="813"/>
      <c r="P32" s="814"/>
      <c r="Q32" s="815">
        <v>64</v>
      </c>
      <c r="R32" s="816"/>
      <c r="S32" s="816"/>
      <c r="T32" s="816"/>
      <c r="U32" s="816"/>
      <c r="V32" s="816">
        <v>58</v>
      </c>
      <c r="W32" s="816"/>
      <c r="X32" s="816"/>
      <c r="Y32" s="816"/>
      <c r="Z32" s="816"/>
      <c r="AA32" s="816">
        <v>7</v>
      </c>
      <c r="AB32" s="816"/>
      <c r="AC32" s="816"/>
      <c r="AD32" s="816"/>
      <c r="AE32" s="817"/>
      <c r="AF32" s="818">
        <v>7</v>
      </c>
      <c r="AG32" s="819"/>
      <c r="AH32" s="819"/>
      <c r="AI32" s="819"/>
      <c r="AJ32" s="820"/>
      <c r="AK32" s="866" t="s">
        <v>582</v>
      </c>
      <c r="AL32" s="862"/>
      <c r="AM32" s="862"/>
      <c r="AN32" s="862"/>
      <c r="AO32" s="862"/>
      <c r="AP32" s="862" t="s">
        <v>582</v>
      </c>
      <c r="AQ32" s="862"/>
      <c r="AR32" s="862"/>
      <c r="AS32" s="862"/>
      <c r="AT32" s="862"/>
      <c r="AU32" s="862" t="s">
        <v>582</v>
      </c>
      <c r="AV32" s="862"/>
      <c r="AW32" s="862"/>
      <c r="AX32" s="862"/>
      <c r="AY32" s="862"/>
      <c r="AZ32" s="863" t="s">
        <v>582</v>
      </c>
      <c r="BA32" s="863"/>
      <c r="BB32" s="863"/>
      <c r="BC32" s="863"/>
      <c r="BD32" s="863"/>
      <c r="BE32" s="864"/>
      <c r="BF32" s="864"/>
      <c r="BG32" s="864"/>
      <c r="BH32" s="864"/>
      <c r="BI32" s="865"/>
      <c r="BJ32" s="223"/>
      <c r="BK32" s="223"/>
      <c r="BL32" s="223"/>
      <c r="BM32" s="223"/>
      <c r="BN32" s="223"/>
      <c r="BO32" s="232"/>
      <c r="BP32" s="232"/>
      <c r="BQ32" s="229">
        <v>26</v>
      </c>
      <c r="BR32" s="230"/>
      <c r="BS32" s="808"/>
      <c r="BT32" s="809"/>
      <c r="BU32" s="809"/>
      <c r="BV32" s="809"/>
      <c r="BW32" s="809"/>
      <c r="BX32" s="809"/>
      <c r="BY32" s="809"/>
      <c r="BZ32" s="809"/>
      <c r="CA32" s="809"/>
      <c r="CB32" s="809"/>
      <c r="CC32" s="809"/>
      <c r="CD32" s="809"/>
      <c r="CE32" s="809"/>
      <c r="CF32" s="809"/>
      <c r="CG32" s="810"/>
      <c r="CH32" s="775"/>
      <c r="CI32" s="776"/>
      <c r="CJ32" s="776"/>
      <c r="CK32" s="776"/>
      <c r="CL32" s="777"/>
      <c r="CM32" s="775"/>
      <c r="CN32" s="776"/>
      <c r="CO32" s="776"/>
      <c r="CP32" s="776"/>
      <c r="CQ32" s="777"/>
      <c r="CR32" s="775"/>
      <c r="CS32" s="776"/>
      <c r="CT32" s="776"/>
      <c r="CU32" s="776"/>
      <c r="CV32" s="777"/>
      <c r="CW32" s="775"/>
      <c r="CX32" s="776"/>
      <c r="CY32" s="776"/>
      <c r="CZ32" s="776"/>
      <c r="DA32" s="777"/>
      <c r="DB32" s="775"/>
      <c r="DC32" s="776"/>
      <c r="DD32" s="776"/>
      <c r="DE32" s="776"/>
      <c r="DF32" s="777"/>
      <c r="DG32" s="775"/>
      <c r="DH32" s="776"/>
      <c r="DI32" s="776"/>
      <c r="DJ32" s="776"/>
      <c r="DK32" s="777"/>
      <c r="DL32" s="775"/>
      <c r="DM32" s="776"/>
      <c r="DN32" s="776"/>
      <c r="DO32" s="776"/>
      <c r="DP32" s="777"/>
      <c r="DQ32" s="775"/>
      <c r="DR32" s="776"/>
      <c r="DS32" s="776"/>
      <c r="DT32" s="776"/>
      <c r="DU32" s="777"/>
      <c r="DV32" s="808"/>
      <c r="DW32" s="809"/>
      <c r="DX32" s="809"/>
      <c r="DY32" s="809"/>
      <c r="DZ32" s="811"/>
      <c r="EA32" s="221"/>
    </row>
    <row r="33" spans="1:131" ht="26.25" customHeight="1" x14ac:dyDescent="0.15">
      <c r="A33" s="233">
        <v>6</v>
      </c>
      <c r="B33" s="812" t="s">
        <v>409</v>
      </c>
      <c r="C33" s="813"/>
      <c r="D33" s="813"/>
      <c r="E33" s="813"/>
      <c r="F33" s="813"/>
      <c r="G33" s="813"/>
      <c r="H33" s="813"/>
      <c r="I33" s="813"/>
      <c r="J33" s="813"/>
      <c r="K33" s="813"/>
      <c r="L33" s="813"/>
      <c r="M33" s="813"/>
      <c r="N33" s="813"/>
      <c r="O33" s="813"/>
      <c r="P33" s="814"/>
      <c r="Q33" s="815">
        <v>1950</v>
      </c>
      <c r="R33" s="816"/>
      <c r="S33" s="816"/>
      <c r="T33" s="816"/>
      <c r="U33" s="816"/>
      <c r="V33" s="816">
        <v>1903</v>
      </c>
      <c r="W33" s="816"/>
      <c r="X33" s="816"/>
      <c r="Y33" s="816"/>
      <c r="Z33" s="816"/>
      <c r="AA33" s="816">
        <v>47</v>
      </c>
      <c r="AB33" s="816"/>
      <c r="AC33" s="816"/>
      <c r="AD33" s="816"/>
      <c r="AE33" s="817"/>
      <c r="AF33" s="818">
        <v>1680</v>
      </c>
      <c r="AG33" s="819"/>
      <c r="AH33" s="819"/>
      <c r="AI33" s="819"/>
      <c r="AJ33" s="820"/>
      <c r="AK33" s="866">
        <v>309</v>
      </c>
      <c r="AL33" s="862"/>
      <c r="AM33" s="862"/>
      <c r="AN33" s="862"/>
      <c r="AO33" s="862"/>
      <c r="AP33" s="862">
        <v>6991</v>
      </c>
      <c r="AQ33" s="862"/>
      <c r="AR33" s="862"/>
      <c r="AS33" s="862"/>
      <c r="AT33" s="862"/>
      <c r="AU33" s="862">
        <v>1587</v>
      </c>
      <c r="AV33" s="862"/>
      <c r="AW33" s="862"/>
      <c r="AX33" s="862"/>
      <c r="AY33" s="862"/>
      <c r="AZ33" s="863" t="s">
        <v>582</v>
      </c>
      <c r="BA33" s="863"/>
      <c r="BB33" s="863"/>
      <c r="BC33" s="863"/>
      <c r="BD33" s="863"/>
      <c r="BE33" s="864" t="s">
        <v>410</v>
      </c>
      <c r="BF33" s="864"/>
      <c r="BG33" s="864"/>
      <c r="BH33" s="864"/>
      <c r="BI33" s="865"/>
      <c r="BJ33" s="223"/>
      <c r="BK33" s="223"/>
      <c r="BL33" s="223"/>
      <c r="BM33" s="223"/>
      <c r="BN33" s="223"/>
      <c r="BO33" s="232"/>
      <c r="BP33" s="232"/>
      <c r="BQ33" s="229">
        <v>27</v>
      </c>
      <c r="BR33" s="230"/>
      <c r="BS33" s="808"/>
      <c r="BT33" s="809"/>
      <c r="BU33" s="809"/>
      <c r="BV33" s="809"/>
      <c r="BW33" s="809"/>
      <c r="BX33" s="809"/>
      <c r="BY33" s="809"/>
      <c r="BZ33" s="809"/>
      <c r="CA33" s="809"/>
      <c r="CB33" s="809"/>
      <c r="CC33" s="809"/>
      <c r="CD33" s="809"/>
      <c r="CE33" s="809"/>
      <c r="CF33" s="809"/>
      <c r="CG33" s="810"/>
      <c r="CH33" s="775"/>
      <c r="CI33" s="776"/>
      <c r="CJ33" s="776"/>
      <c r="CK33" s="776"/>
      <c r="CL33" s="777"/>
      <c r="CM33" s="775"/>
      <c r="CN33" s="776"/>
      <c r="CO33" s="776"/>
      <c r="CP33" s="776"/>
      <c r="CQ33" s="777"/>
      <c r="CR33" s="775"/>
      <c r="CS33" s="776"/>
      <c r="CT33" s="776"/>
      <c r="CU33" s="776"/>
      <c r="CV33" s="777"/>
      <c r="CW33" s="775"/>
      <c r="CX33" s="776"/>
      <c r="CY33" s="776"/>
      <c r="CZ33" s="776"/>
      <c r="DA33" s="777"/>
      <c r="DB33" s="775"/>
      <c r="DC33" s="776"/>
      <c r="DD33" s="776"/>
      <c r="DE33" s="776"/>
      <c r="DF33" s="777"/>
      <c r="DG33" s="775"/>
      <c r="DH33" s="776"/>
      <c r="DI33" s="776"/>
      <c r="DJ33" s="776"/>
      <c r="DK33" s="777"/>
      <c r="DL33" s="775"/>
      <c r="DM33" s="776"/>
      <c r="DN33" s="776"/>
      <c r="DO33" s="776"/>
      <c r="DP33" s="777"/>
      <c r="DQ33" s="775"/>
      <c r="DR33" s="776"/>
      <c r="DS33" s="776"/>
      <c r="DT33" s="776"/>
      <c r="DU33" s="777"/>
      <c r="DV33" s="808"/>
      <c r="DW33" s="809"/>
      <c r="DX33" s="809"/>
      <c r="DY33" s="809"/>
      <c r="DZ33" s="811"/>
      <c r="EA33" s="221"/>
    </row>
    <row r="34" spans="1:131" ht="26.25" customHeight="1" x14ac:dyDescent="0.15">
      <c r="A34" s="233">
        <v>7</v>
      </c>
      <c r="B34" s="812" t="s">
        <v>411</v>
      </c>
      <c r="C34" s="813"/>
      <c r="D34" s="813"/>
      <c r="E34" s="813"/>
      <c r="F34" s="813"/>
      <c r="G34" s="813"/>
      <c r="H34" s="813"/>
      <c r="I34" s="813"/>
      <c r="J34" s="813"/>
      <c r="K34" s="813"/>
      <c r="L34" s="813"/>
      <c r="M34" s="813"/>
      <c r="N34" s="813"/>
      <c r="O34" s="813"/>
      <c r="P34" s="814"/>
      <c r="Q34" s="815">
        <v>14201</v>
      </c>
      <c r="R34" s="816"/>
      <c r="S34" s="816"/>
      <c r="T34" s="816"/>
      <c r="U34" s="816"/>
      <c r="V34" s="816">
        <v>13969</v>
      </c>
      <c r="W34" s="816"/>
      <c r="X34" s="816"/>
      <c r="Y34" s="816"/>
      <c r="Z34" s="816"/>
      <c r="AA34" s="816">
        <v>232</v>
      </c>
      <c r="AB34" s="816"/>
      <c r="AC34" s="816"/>
      <c r="AD34" s="816"/>
      <c r="AE34" s="817"/>
      <c r="AF34" s="818">
        <v>5332</v>
      </c>
      <c r="AG34" s="819"/>
      <c r="AH34" s="819"/>
      <c r="AI34" s="819"/>
      <c r="AJ34" s="820"/>
      <c r="AK34" s="866">
        <v>1431</v>
      </c>
      <c r="AL34" s="862"/>
      <c r="AM34" s="862"/>
      <c r="AN34" s="862"/>
      <c r="AO34" s="862"/>
      <c r="AP34" s="862">
        <v>4776</v>
      </c>
      <c r="AQ34" s="862"/>
      <c r="AR34" s="862"/>
      <c r="AS34" s="862"/>
      <c r="AT34" s="862"/>
      <c r="AU34" s="862">
        <v>2297</v>
      </c>
      <c r="AV34" s="862"/>
      <c r="AW34" s="862"/>
      <c r="AX34" s="862"/>
      <c r="AY34" s="862"/>
      <c r="AZ34" s="863" t="s">
        <v>582</v>
      </c>
      <c r="BA34" s="863"/>
      <c r="BB34" s="863"/>
      <c r="BC34" s="863"/>
      <c r="BD34" s="863"/>
      <c r="BE34" s="864" t="s">
        <v>412</v>
      </c>
      <c r="BF34" s="864"/>
      <c r="BG34" s="864"/>
      <c r="BH34" s="864"/>
      <c r="BI34" s="865"/>
      <c r="BJ34" s="223"/>
      <c r="BK34" s="223"/>
      <c r="BL34" s="223"/>
      <c r="BM34" s="223"/>
      <c r="BN34" s="223"/>
      <c r="BO34" s="232"/>
      <c r="BP34" s="232"/>
      <c r="BQ34" s="229">
        <v>28</v>
      </c>
      <c r="BR34" s="230"/>
      <c r="BS34" s="808"/>
      <c r="BT34" s="809"/>
      <c r="BU34" s="809"/>
      <c r="BV34" s="809"/>
      <c r="BW34" s="809"/>
      <c r="BX34" s="809"/>
      <c r="BY34" s="809"/>
      <c r="BZ34" s="809"/>
      <c r="CA34" s="809"/>
      <c r="CB34" s="809"/>
      <c r="CC34" s="809"/>
      <c r="CD34" s="809"/>
      <c r="CE34" s="809"/>
      <c r="CF34" s="809"/>
      <c r="CG34" s="810"/>
      <c r="CH34" s="775"/>
      <c r="CI34" s="776"/>
      <c r="CJ34" s="776"/>
      <c r="CK34" s="776"/>
      <c r="CL34" s="777"/>
      <c r="CM34" s="775"/>
      <c r="CN34" s="776"/>
      <c r="CO34" s="776"/>
      <c r="CP34" s="776"/>
      <c r="CQ34" s="777"/>
      <c r="CR34" s="775"/>
      <c r="CS34" s="776"/>
      <c r="CT34" s="776"/>
      <c r="CU34" s="776"/>
      <c r="CV34" s="777"/>
      <c r="CW34" s="775"/>
      <c r="CX34" s="776"/>
      <c r="CY34" s="776"/>
      <c r="CZ34" s="776"/>
      <c r="DA34" s="777"/>
      <c r="DB34" s="775"/>
      <c r="DC34" s="776"/>
      <c r="DD34" s="776"/>
      <c r="DE34" s="776"/>
      <c r="DF34" s="777"/>
      <c r="DG34" s="775"/>
      <c r="DH34" s="776"/>
      <c r="DI34" s="776"/>
      <c r="DJ34" s="776"/>
      <c r="DK34" s="777"/>
      <c r="DL34" s="775"/>
      <c r="DM34" s="776"/>
      <c r="DN34" s="776"/>
      <c r="DO34" s="776"/>
      <c r="DP34" s="777"/>
      <c r="DQ34" s="775"/>
      <c r="DR34" s="776"/>
      <c r="DS34" s="776"/>
      <c r="DT34" s="776"/>
      <c r="DU34" s="777"/>
      <c r="DV34" s="808"/>
      <c r="DW34" s="809"/>
      <c r="DX34" s="809"/>
      <c r="DY34" s="809"/>
      <c r="DZ34" s="811"/>
      <c r="EA34" s="221"/>
    </row>
    <row r="35" spans="1:131" ht="26.25" customHeight="1" x14ac:dyDescent="0.15">
      <c r="A35" s="233">
        <v>8</v>
      </c>
      <c r="B35" s="812" t="s">
        <v>413</v>
      </c>
      <c r="C35" s="813"/>
      <c r="D35" s="813"/>
      <c r="E35" s="813"/>
      <c r="F35" s="813"/>
      <c r="G35" s="813"/>
      <c r="H35" s="813"/>
      <c r="I35" s="813"/>
      <c r="J35" s="813"/>
      <c r="K35" s="813"/>
      <c r="L35" s="813"/>
      <c r="M35" s="813"/>
      <c r="N35" s="813"/>
      <c r="O35" s="813"/>
      <c r="P35" s="814"/>
      <c r="Q35" s="815">
        <v>3626</v>
      </c>
      <c r="R35" s="816"/>
      <c r="S35" s="816"/>
      <c r="T35" s="816"/>
      <c r="U35" s="816"/>
      <c r="V35" s="816">
        <v>3165</v>
      </c>
      <c r="W35" s="816"/>
      <c r="X35" s="816"/>
      <c r="Y35" s="816"/>
      <c r="Z35" s="816"/>
      <c r="AA35" s="816">
        <v>461</v>
      </c>
      <c r="AB35" s="816"/>
      <c r="AC35" s="816"/>
      <c r="AD35" s="816"/>
      <c r="AE35" s="817"/>
      <c r="AF35" s="818">
        <v>1221</v>
      </c>
      <c r="AG35" s="819"/>
      <c r="AH35" s="819"/>
      <c r="AI35" s="819"/>
      <c r="AJ35" s="820"/>
      <c r="AK35" s="866">
        <v>1540</v>
      </c>
      <c r="AL35" s="862"/>
      <c r="AM35" s="862"/>
      <c r="AN35" s="862"/>
      <c r="AO35" s="862"/>
      <c r="AP35" s="862">
        <v>18601</v>
      </c>
      <c r="AQ35" s="862"/>
      <c r="AR35" s="862"/>
      <c r="AS35" s="862"/>
      <c r="AT35" s="862"/>
      <c r="AU35" s="862">
        <v>11105</v>
      </c>
      <c r="AV35" s="862"/>
      <c r="AW35" s="862"/>
      <c r="AX35" s="862"/>
      <c r="AY35" s="862"/>
      <c r="AZ35" s="863" t="s">
        <v>582</v>
      </c>
      <c r="BA35" s="863"/>
      <c r="BB35" s="863"/>
      <c r="BC35" s="863"/>
      <c r="BD35" s="863"/>
      <c r="BE35" s="864" t="s">
        <v>412</v>
      </c>
      <c r="BF35" s="864"/>
      <c r="BG35" s="864"/>
      <c r="BH35" s="864"/>
      <c r="BI35" s="865"/>
      <c r="BJ35" s="223"/>
      <c r="BK35" s="223"/>
      <c r="BL35" s="223"/>
      <c r="BM35" s="223"/>
      <c r="BN35" s="223"/>
      <c r="BO35" s="232"/>
      <c r="BP35" s="232"/>
      <c r="BQ35" s="229">
        <v>29</v>
      </c>
      <c r="BR35" s="230"/>
      <c r="BS35" s="808"/>
      <c r="BT35" s="809"/>
      <c r="BU35" s="809"/>
      <c r="BV35" s="809"/>
      <c r="BW35" s="809"/>
      <c r="BX35" s="809"/>
      <c r="BY35" s="809"/>
      <c r="BZ35" s="809"/>
      <c r="CA35" s="809"/>
      <c r="CB35" s="809"/>
      <c r="CC35" s="809"/>
      <c r="CD35" s="809"/>
      <c r="CE35" s="809"/>
      <c r="CF35" s="809"/>
      <c r="CG35" s="810"/>
      <c r="CH35" s="775"/>
      <c r="CI35" s="776"/>
      <c r="CJ35" s="776"/>
      <c r="CK35" s="776"/>
      <c r="CL35" s="777"/>
      <c r="CM35" s="775"/>
      <c r="CN35" s="776"/>
      <c r="CO35" s="776"/>
      <c r="CP35" s="776"/>
      <c r="CQ35" s="777"/>
      <c r="CR35" s="775"/>
      <c r="CS35" s="776"/>
      <c r="CT35" s="776"/>
      <c r="CU35" s="776"/>
      <c r="CV35" s="777"/>
      <c r="CW35" s="775"/>
      <c r="CX35" s="776"/>
      <c r="CY35" s="776"/>
      <c r="CZ35" s="776"/>
      <c r="DA35" s="777"/>
      <c r="DB35" s="775"/>
      <c r="DC35" s="776"/>
      <c r="DD35" s="776"/>
      <c r="DE35" s="776"/>
      <c r="DF35" s="777"/>
      <c r="DG35" s="775"/>
      <c r="DH35" s="776"/>
      <c r="DI35" s="776"/>
      <c r="DJ35" s="776"/>
      <c r="DK35" s="777"/>
      <c r="DL35" s="775"/>
      <c r="DM35" s="776"/>
      <c r="DN35" s="776"/>
      <c r="DO35" s="776"/>
      <c r="DP35" s="777"/>
      <c r="DQ35" s="775"/>
      <c r="DR35" s="776"/>
      <c r="DS35" s="776"/>
      <c r="DT35" s="776"/>
      <c r="DU35" s="777"/>
      <c r="DV35" s="808"/>
      <c r="DW35" s="809"/>
      <c r="DX35" s="809"/>
      <c r="DY35" s="809"/>
      <c r="DZ35" s="811"/>
      <c r="EA35" s="221"/>
    </row>
    <row r="36" spans="1:131" ht="26.25" customHeight="1" x14ac:dyDescent="0.15">
      <c r="A36" s="233">
        <v>9</v>
      </c>
      <c r="B36" s="812" t="s">
        <v>414</v>
      </c>
      <c r="C36" s="813"/>
      <c r="D36" s="813"/>
      <c r="E36" s="813"/>
      <c r="F36" s="813"/>
      <c r="G36" s="813"/>
      <c r="H36" s="813"/>
      <c r="I36" s="813"/>
      <c r="J36" s="813"/>
      <c r="K36" s="813"/>
      <c r="L36" s="813"/>
      <c r="M36" s="813"/>
      <c r="N36" s="813"/>
      <c r="O36" s="813"/>
      <c r="P36" s="814"/>
      <c r="Q36" s="815">
        <v>20</v>
      </c>
      <c r="R36" s="816"/>
      <c r="S36" s="816"/>
      <c r="T36" s="816"/>
      <c r="U36" s="816"/>
      <c r="V36" s="816">
        <v>16</v>
      </c>
      <c r="W36" s="816"/>
      <c r="X36" s="816"/>
      <c r="Y36" s="816"/>
      <c r="Z36" s="816"/>
      <c r="AA36" s="816">
        <v>4</v>
      </c>
      <c r="AB36" s="816"/>
      <c r="AC36" s="816"/>
      <c r="AD36" s="816"/>
      <c r="AE36" s="817"/>
      <c r="AF36" s="818">
        <v>4</v>
      </c>
      <c r="AG36" s="819"/>
      <c r="AH36" s="819"/>
      <c r="AI36" s="819"/>
      <c r="AJ36" s="820"/>
      <c r="AK36" s="866">
        <v>9</v>
      </c>
      <c r="AL36" s="862"/>
      <c r="AM36" s="862"/>
      <c r="AN36" s="862"/>
      <c r="AO36" s="862"/>
      <c r="AP36" s="862" t="s">
        <v>582</v>
      </c>
      <c r="AQ36" s="862"/>
      <c r="AR36" s="862"/>
      <c r="AS36" s="862"/>
      <c r="AT36" s="862"/>
      <c r="AU36" s="862" t="s">
        <v>582</v>
      </c>
      <c r="AV36" s="862"/>
      <c r="AW36" s="862"/>
      <c r="AX36" s="862"/>
      <c r="AY36" s="862"/>
      <c r="AZ36" s="863" t="s">
        <v>582</v>
      </c>
      <c r="BA36" s="863"/>
      <c r="BB36" s="863"/>
      <c r="BC36" s="863"/>
      <c r="BD36" s="863"/>
      <c r="BE36" s="864" t="s">
        <v>415</v>
      </c>
      <c r="BF36" s="864"/>
      <c r="BG36" s="864"/>
      <c r="BH36" s="864"/>
      <c r="BI36" s="865"/>
      <c r="BJ36" s="223"/>
      <c r="BK36" s="223"/>
      <c r="BL36" s="223"/>
      <c r="BM36" s="223"/>
      <c r="BN36" s="223"/>
      <c r="BO36" s="232"/>
      <c r="BP36" s="232"/>
      <c r="BQ36" s="229">
        <v>30</v>
      </c>
      <c r="BR36" s="230"/>
      <c r="BS36" s="808"/>
      <c r="BT36" s="809"/>
      <c r="BU36" s="809"/>
      <c r="BV36" s="809"/>
      <c r="BW36" s="809"/>
      <c r="BX36" s="809"/>
      <c r="BY36" s="809"/>
      <c r="BZ36" s="809"/>
      <c r="CA36" s="809"/>
      <c r="CB36" s="809"/>
      <c r="CC36" s="809"/>
      <c r="CD36" s="809"/>
      <c r="CE36" s="809"/>
      <c r="CF36" s="809"/>
      <c r="CG36" s="810"/>
      <c r="CH36" s="775"/>
      <c r="CI36" s="776"/>
      <c r="CJ36" s="776"/>
      <c r="CK36" s="776"/>
      <c r="CL36" s="777"/>
      <c r="CM36" s="775"/>
      <c r="CN36" s="776"/>
      <c r="CO36" s="776"/>
      <c r="CP36" s="776"/>
      <c r="CQ36" s="777"/>
      <c r="CR36" s="775"/>
      <c r="CS36" s="776"/>
      <c r="CT36" s="776"/>
      <c r="CU36" s="776"/>
      <c r="CV36" s="777"/>
      <c r="CW36" s="775"/>
      <c r="CX36" s="776"/>
      <c r="CY36" s="776"/>
      <c r="CZ36" s="776"/>
      <c r="DA36" s="777"/>
      <c r="DB36" s="775"/>
      <c r="DC36" s="776"/>
      <c r="DD36" s="776"/>
      <c r="DE36" s="776"/>
      <c r="DF36" s="777"/>
      <c r="DG36" s="775"/>
      <c r="DH36" s="776"/>
      <c r="DI36" s="776"/>
      <c r="DJ36" s="776"/>
      <c r="DK36" s="777"/>
      <c r="DL36" s="775"/>
      <c r="DM36" s="776"/>
      <c r="DN36" s="776"/>
      <c r="DO36" s="776"/>
      <c r="DP36" s="777"/>
      <c r="DQ36" s="775"/>
      <c r="DR36" s="776"/>
      <c r="DS36" s="776"/>
      <c r="DT36" s="776"/>
      <c r="DU36" s="777"/>
      <c r="DV36" s="808"/>
      <c r="DW36" s="809"/>
      <c r="DX36" s="809"/>
      <c r="DY36" s="809"/>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8"/>
      <c r="BT37" s="809"/>
      <c r="BU37" s="809"/>
      <c r="BV37" s="809"/>
      <c r="BW37" s="809"/>
      <c r="BX37" s="809"/>
      <c r="BY37" s="809"/>
      <c r="BZ37" s="809"/>
      <c r="CA37" s="809"/>
      <c r="CB37" s="809"/>
      <c r="CC37" s="809"/>
      <c r="CD37" s="809"/>
      <c r="CE37" s="809"/>
      <c r="CF37" s="809"/>
      <c r="CG37" s="810"/>
      <c r="CH37" s="775"/>
      <c r="CI37" s="776"/>
      <c r="CJ37" s="776"/>
      <c r="CK37" s="776"/>
      <c r="CL37" s="777"/>
      <c r="CM37" s="775"/>
      <c r="CN37" s="776"/>
      <c r="CO37" s="776"/>
      <c r="CP37" s="776"/>
      <c r="CQ37" s="777"/>
      <c r="CR37" s="775"/>
      <c r="CS37" s="776"/>
      <c r="CT37" s="776"/>
      <c r="CU37" s="776"/>
      <c r="CV37" s="777"/>
      <c r="CW37" s="775"/>
      <c r="CX37" s="776"/>
      <c r="CY37" s="776"/>
      <c r="CZ37" s="776"/>
      <c r="DA37" s="777"/>
      <c r="DB37" s="775"/>
      <c r="DC37" s="776"/>
      <c r="DD37" s="776"/>
      <c r="DE37" s="776"/>
      <c r="DF37" s="777"/>
      <c r="DG37" s="775"/>
      <c r="DH37" s="776"/>
      <c r="DI37" s="776"/>
      <c r="DJ37" s="776"/>
      <c r="DK37" s="777"/>
      <c r="DL37" s="775"/>
      <c r="DM37" s="776"/>
      <c r="DN37" s="776"/>
      <c r="DO37" s="776"/>
      <c r="DP37" s="777"/>
      <c r="DQ37" s="775"/>
      <c r="DR37" s="776"/>
      <c r="DS37" s="776"/>
      <c r="DT37" s="776"/>
      <c r="DU37" s="777"/>
      <c r="DV37" s="808"/>
      <c r="DW37" s="809"/>
      <c r="DX37" s="809"/>
      <c r="DY37" s="809"/>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8"/>
      <c r="BT38" s="809"/>
      <c r="BU38" s="809"/>
      <c r="BV38" s="809"/>
      <c r="BW38" s="809"/>
      <c r="BX38" s="809"/>
      <c r="BY38" s="809"/>
      <c r="BZ38" s="809"/>
      <c r="CA38" s="809"/>
      <c r="CB38" s="809"/>
      <c r="CC38" s="809"/>
      <c r="CD38" s="809"/>
      <c r="CE38" s="809"/>
      <c r="CF38" s="809"/>
      <c r="CG38" s="810"/>
      <c r="CH38" s="775"/>
      <c r="CI38" s="776"/>
      <c r="CJ38" s="776"/>
      <c r="CK38" s="776"/>
      <c r="CL38" s="777"/>
      <c r="CM38" s="775"/>
      <c r="CN38" s="776"/>
      <c r="CO38" s="776"/>
      <c r="CP38" s="776"/>
      <c r="CQ38" s="777"/>
      <c r="CR38" s="775"/>
      <c r="CS38" s="776"/>
      <c r="CT38" s="776"/>
      <c r="CU38" s="776"/>
      <c r="CV38" s="777"/>
      <c r="CW38" s="775"/>
      <c r="CX38" s="776"/>
      <c r="CY38" s="776"/>
      <c r="CZ38" s="776"/>
      <c r="DA38" s="777"/>
      <c r="DB38" s="775"/>
      <c r="DC38" s="776"/>
      <c r="DD38" s="776"/>
      <c r="DE38" s="776"/>
      <c r="DF38" s="777"/>
      <c r="DG38" s="775"/>
      <c r="DH38" s="776"/>
      <c r="DI38" s="776"/>
      <c r="DJ38" s="776"/>
      <c r="DK38" s="777"/>
      <c r="DL38" s="775"/>
      <c r="DM38" s="776"/>
      <c r="DN38" s="776"/>
      <c r="DO38" s="776"/>
      <c r="DP38" s="777"/>
      <c r="DQ38" s="775"/>
      <c r="DR38" s="776"/>
      <c r="DS38" s="776"/>
      <c r="DT38" s="776"/>
      <c r="DU38" s="777"/>
      <c r="DV38" s="808"/>
      <c r="DW38" s="809"/>
      <c r="DX38" s="809"/>
      <c r="DY38" s="809"/>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8"/>
      <c r="BT39" s="809"/>
      <c r="BU39" s="809"/>
      <c r="BV39" s="809"/>
      <c r="BW39" s="809"/>
      <c r="BX39" s="809"/>
      <c r="BY39" s="809"/>
      <c r="BZ39" s="809"/>
      <c r="CA39" s="809"/>
      <c r="CB39" s="809"/>
      <c r="CC39" s="809"/>
      <c r="CD39" s="809"/>
      <c r="CE39" s="809"/>
      <c r="CF39" s="809"/>
      <c r="CG39" s="810"/>
      <c r="CH39" s="775"/>
      <c r="CI39" s="776"/>
      <c r="CJ39" s="776"/>
      <c r="CK39" s="776"/>
      <c r="CL39" s="777"/>
      <c r="CM39" s="775"/>
      <c r="CN39" s="776"/>
      <c r="CO39" s="776"/>
      <c r="CP39" s="776"/>
      <c r="CQ39" s="777"/>
      <c r="CR39" s="775"/>
      <c r="CS39" s="776"/>
      <c r="CT39" s="776"/>
      <c r="CU39" s="776"/>
      <c r="CV39" s="777"/>
      <c r="CW39" s="775"/>
      <c r="CX39" s="776"/>
      <c r="CY39" s="776"/>
      <c r="CZ39" s="776"/>
      <c r="DA39" s="777"/>
      <c r="DB39" s="775"/>
      <c r="DC39" s="776"/>
      <c r="DD39" s="776"/>
      <c r="DE39" s="776"/>
      <c r="DF39" s="777"/>
      <c r="DG39" s="775"/>
      <c r="DH39" s="776"/>
      <c r="DI39" s="776"/>
      <c r="DJ39" s="776"/>
      <c r="DK39" s="777"/>
      <c r="DL39" s="775"/>
      <c r="DM39" s="776"/>
      <c r="DN39" s="776"/>
      <c r="DO39" s="776"/>
      <c r="DP39" s="777"/>
      <c r="DQ39" s="775"/>
      <c r="DR39" s="776"/>
      <c r="DS39" s="776"/>
      <c r="DT39" s="776"/>
      <c r="DU39" s="777"/>
      <c r="DV39" s="808"/>
      <c r="DW39" s="809"/>
      <c r="DX39" s="809"/>
      <c r="DY39" s="809"/>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8"/>
      <c r="BT40" s="809"/>
      <c r="BU40" s="809"/>
      <c r="BV40" s="809"/>
      <c r="BW40" s="809"/>
      <c r="BX40" s="809"/>
      <c r="BY40" s="809"/>
      <c r="BZ40" s="809"/>
      <c r="CA40" s="809"/>
      <c r="CB40" s="809"/>
      <c r="CC40" s="809"/>
      <c r="CD40" s="809"/>
      <c r="CE40" s="809"/>
      <c r="CF40" s="809"/>
      <c r="CG40" s="810"/>
      <c r="CH40" s="775"/>
      <c r="CI40" s="776"/>
      <c r="CJ40" s="776"/>
      <c r="CK40" s="776"/>
      <c r="CL40" s="777"/>
      <c r="CM40" s="775"/>
      <c r="CN40" s="776"/>
      <c r="CO40" s="776"/>
      <c r="CP40" s="776"/>
      <c r="CQ40" s="777"/>
      <c r="CR40" s="775"/>
      <c r="CS40" s="776"/>
      <c r="CT40" s="776"/>
      <c r="CU40" s="776"/>
      <c r="CV40" s="777"/>
      <c r="CW40" s="775"/>
      <c r="CX40" s="776"/>
      <c r="CY40" s="776"/>
      <c r="CZ40" s="776"/>
      <c r="DA40" s="777"/>
      <c r="DB40" s="775"/>
      <c r="DC40" s="776"/>
      <c r="DD40" s="776"/>
      <c r="DE40" s="776"/>
      <c r="DF40" s="777"/>
      <c r="DG40" s="775"/>
      <c r="DH40" s="776"/>
      <c r="DI40" s="776"/>
      <c r="DJ40" s="776"/>
      <c r="DK40" s="777"/>
      <c r="DL40" s="775"/>
      <c r="DM40" s="776"/>
      <c r="DN40" s="776"/>
      <c r="DO40" s="776"/>
      <c r="DP40" s="777"/>
      <c r="DQ40" s="775"/>
      <c r="DR40" s="776"/>
      <c r="DS40" s="776"/>
      <c r="DT40" s="776"/>
      <c r="DU40" s="777"/>
      <c r="DV40" s="808"/>
      <c r="DW40" s="809"/>
      <c r="DX40" s="809"/>
      <c r="DY40" s="809"/>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8"/>
      <c r="BT41" s="809"/>
      <c r="BU41" s="809"/>
      <c r="BV41" s="809"/>
      <c r="BW41" s="809"/>
      <c r="BX41" s="809"/>
      <c r="BY41" s="809"/>
      <c r="BZ41" s="809"/>
      <c r="CA41" s="809"/>
      <c r="CB41" s="809"/>
      <c r="CC41" s="809"/>
      <c r="CD41" s="809"/>
      <c r="CE41" s="809"/>
      <c r="CF41" s="809"/>
      <c r="CG41" s="810"/>
      <c r="CH41" s="775"/>
      <c r="CI41" s="776"/>
      <c r="CJ41" s="776"/>
      <c r="CK41" s="776"/>
      <c r="CL41" s="777"/>
      <c r="CM41" s="775"/>
      <c r="CN41" s="776"/>
      <c r="CO41" s="776"/>
      <c r="CP41" s="776"/>
      <c r="CQ41" s="777"/>
      <c r="CR41" s="775"/>
      <c r="CS41" s="776"/>
      <c r="CT41" s="776"/>
      <c r="CU41" s="776"/>
      <c r="CV41" s="777"/>
      <c r="CW41" s="775"/>
      <c r="CX41" s="776"/>
      <c r="CY41" s="776"/>
      <c r="CZ41" s="776"/>
      <c r="DA41" s="777"/>
      <c r="DB41" s="775"/>
      <c r="DC41" s="776"/>
      <c r="DD41" s="776"/>
      <c r="DE41" s="776"/>
      <c r="DF41" s="777"/>
      <c r="DG41" s="775"/>
      <c r="DH41" s="776"/>
      <c r="DI41" s="776"/>
      <c r="DJ41" s="776"/>
      <c r="DK41" s="777"/>
      <c r="DL41" s="775"/>
      <c r="DM41" s="776"/>
      <c r="DN41" s="776"/>
      <c r="DO41" s="776"/>
      <c r="DP41" s="777"/>
      <c r="DQ41" s="775"/>
      <c r="DR41" s="776"/>
      <c r="DS41" s="776"/>
      <c r="DT41" s="776"/>
      <c r="DU41" s="777"/>
      <c r="DV41" s="808"/>
      <c r="DW41" s="809"/>
      <c r="DX41" s="809"/>
      <c r="DY41" s="809"/>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8"/>
      <c r="BT42" s="809"/>
      <c r="BU42" s="809"/>
      <c r="BV42" s="809"/>
      <c r="BW42" s="809"/>
      <c r="BX42" s="809"/>
      <c r="BY42" s="809"/>
      <c r="BZ42" s="809"/>
      <c r="CA42" s="809"/>
      <c r="CB42" s="809"/>
      <c r="CC42" s="809"/>
      <c r="CD42" s="809"/>
      <c r="CE42" s="809"/>
      <c r="CF42" s="809"/>
      <c r="CG42" s="810"/>
      <c r="CH42" s="775"/>
      <c r="CI42" s="776"/>
      <c r="CJ42" s="776"/>
      <c r="CK42" s="776"/>
      <c r="CL42" s="777"/>
      <c r="CM42" s="775"/>
      <c r="CN42" s="776"/>
      <c r="CO42" s="776"/>
      <c r="CP42" s="776"/>
      <c r="CQ42" s="777"/>
      <c r="CR42" s="775"/>
      <c r="CS42" s="776"/>
      <c r="CT42" s="776"/>
      <c r="CU42" s="776"/>
      <c r="CV42" s="777"/>
      <c r="CW42" s="775"/>
      <c r="CX42" s="776"/>
      <c r="CY42" s="776"/>
      <c r="CZ42" s="776"/>
      <c r="DA42" s="777"/>
      <c r="DB42" s="775"/>
      <c r="DC42" s="776"/>
      <c r="DD42" s="776"/>
      <c r="DE42" s="776"/>
      <c r="DF42" s="777"/>
      <c r="DG42" s="775"/>
      <c r="DH42" s="776"/>
      <c r="DI42" s="776"/>
      <c r="DJ42" s="776"/>
      <c r="DK42" s="777"/>
      <c r="DL42" s="775"/>
      <c r="DM42" s="776"/>
      <c r="DN42" s="776"/>
      <c r="DO42" s="776"/>
      <c r="DP42" s="777"/>
      <c r="DQ42" s="775"/>
      <c r="DR42" s="776"/>
      <c r="DS42" s="776"/>
      <c r="DT42" s="776"/>
      <c r="DU42" s="777"/>
      <c r="DV42" s="808"/>
      <c r="DW42" s="809"/>
      <c r="DX42" s="809"/>
      <c r="DY42" s="809"/>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8"/>
      <c r="BT43" s="809"/>
      <c r="BU43" s="809"/>
      <c r="BV43" s="809"/>
      <c r="BW43" s="809"/>
      <c r="BX43" s="809"/>
      <c r="BY43" s="809"/>
      <c r="BZ43" s="809"/>
      <c r="CA43" s="809"/>
      <c r="CB43" s="809"/>
      <c r="CC43" s="809"/>
      <c r="CD43" s="809"/>
      <c r="CE43" s="809"/>
      <c r="CF43" s="809"/>
      <c r="CG43" s="810"/>
      <c r="CH43" s="775"/>
      <c r="CI43" s="776"/>
      <c r="CJ43" s="776"/>
      <c r="CK43" s="776"/>
      <c r="CL43" s="777"/>
      <c r="CM43" s="775"/>
      <c r="CN43" s="776"/>
      <c r="CO43" s="776"/>
      <c r="CP43" s="776"/>
      <c r="CQ43" s="777"/>
      <c r="CR43" s="775"/>
      <c r="CS43" s="776"/>
      <c r="CT43" s="776"/>
      <c r="CU43" s="776"/>
      <c r="CV43" s="777"/>
      <c r="CW43" s="775"/>
      <c r="CX43" s="776"/>
      <c r="CY43" s="776"/>
      <c r="CZ43" s="776"/>
      <c r="DA43" s="777"/>
      <c r="DB43" s="775"/>
      <c r="DC43" s="776"/>
      <c r="DD43" s="776"/>
      <c r="DE43" s="776"/>
      <c r="DF43" s="777"/>
      <c r="DG43" s="775"/>
      <c r="DH43" s="776"/>
      <c r="DI43" s="776"/>
      <c r="DJ43" s="776"/>
      <c r="DK43" s="777"/>
      <c r="DL43" s="775"/>
      <c r="DM43" s="776"/>
      <c r="DN43" s="776"/>
      <c r="DO43" s="776"/>
      <c r="DP43" s="777"/>
      <c r="DQ43" s="775"/>
      <c r="DR43" s="776"/>
      <c r="DS43" s="776"/>
      <c r="DT43" s="776"/>
      <c r="DU43" s="777"/>
      <c r="DV43" s="808"/>
      <c r="DW43" s="809"/>
      <c r="DX43" s="809"/>
      <c r="DY43" s="809"/>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8"/>
      <c r="BT44" s="809"/>
      <c r="BU44" s="809"/>
      <c r="BV44" s="809"/>
      <c r="BW44" s="809"/>
      <c r="BX44" s="809"/>
      <c r="BY44" s="809"/>
      <c r="BZ44" s="809"/>
      <c r="CA44" s="809"/>
      <c r="CB44" s="809"/>
      <c r="CC44" s="809"/>
      <c r="CD44" s="809"/>
      <c r="CE44" s="809"/>
      <c r="CF44" s="809"/>
      <c r="CG44" s="810"/>
      <c r="CH44" s="775"/>
      <c r="CI44" s="776"/>
      <c r="CJ44" s="776"/>
      <c r="CK44" s="776"/>
      <c r="CL44" s="777"/>
      <c r="CM44" s="775"/>
      <c r="CN44" s="776"/>
      <c r="CO44" s="776"/>
      <c r="CP44" s="776"/>
      <c r="CQ44" s="777"/>
      <c r="CR44" s="775"/>
      <c r="CS44" s="776"/>
      <c r="CT44" s="776"/>
      <c r="CU44" s="776"/>
      <c r="CV44" s="777"/>
      <c r="CW44" s="775"/>
      <c r="CX44" s="776"/>
      <c r="CY44" s="776"/>
      <c r="CZ44" s="776"/>
      <c r="DA44" s="777"/>
      <c r="DB44" s="775"/>
      <c r="DC44" s="776"/>
      <c r="DD44" s="776"/>
      <c r="DE44" s="776"/>
      <c r="DF44" s="777"/>
      <c r="DG44" s="775"/>
      <c r="DH44" s="776"/>
      <c r="DI44" s="776"/>
      <c r="DJ44" s="776"/>
      <c r="DK44" s="777"/>
      <c r="DL44" s="775"/>
      <c r="DM44" s="776"/>
      <c r="DN44" s="776"/>
      <c r="DO44" s="776"/>
      <c r="DP44" s="777"/>
      <c r="DQ44" s="775"/>
      <c r="DR44" s="776"/>
      <c r="DS44" s="776"/>
      <c r="DT44" s="776"/>
      <c r="DU44" s="777"/>
      <c r="DV44" s="808"/>
      <c r="DW44" s="809"/>
      <c r="DX44" s="809"/>
      <c r="DY44" s="809"/>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8"/>
      <c r="BT45" s="809"/>
      <c r="BU45" s="809"/>
      <c r="BV45" s="809"/>
      <c r="BW45" s="809"/>
      <c r="BX45" s="809"/>
      <c r="BY45" s="809"/>
      <c r="BZ45" s="809"/>
      <c r="CA45" s="809"/>
      <c r="CB45" s="809"/>
      <c r="CC45" s="809"/>
      <c r="CD45" s="809"/>
      <c r="CE45" s="809"/>
      <c r="CF45" s="809"/>
      <c r="CG45" s="810"/>
      <c r="CH45" s="775"/>
      <c r="CI45" s="776"/>
      <c r="CJ45" s="776"/>
      <c r="CK45" s="776"/>
      <c r="CL45" s="777"/>
      <c r="CM45" s="775"/>
      <c r="CN45" s="776"/>
      <c r="CO45" s="776"/>
      <c r="CP45" s="776"/>
      <c r="CQ45" s="777"/>
      <c r="CR45" s="775"/>
      <c r="CS45" s="776"/>
      <c r="CT45" s="776"/>
      <c r="CU45" s="776"/>
      <c r="CV45" s="777"/>
      <c r="CW45" s="775"/>
      <c r="CX45" s="776"/>
      <c r="CY45" s="776"/>
      <c r="CZ45" s="776"/>
      <c r="DA45" s="777"/>
      <c r="DB45" s="775"/>
      <c r="DC45" s="776"/>
      <c r="DD45" s="776"/>
      <c r="DE45" s="776"/>
      <c r="DF45" s="777"/>
      <c r="DG45" s="775"/>
      <c r="DH45" s="776"/>
      <c r="DI45" s="776"/>
      <c r="DJ45" s="776"/>
      <c r="DK45" s="777"/>
      <c r="DL45" s="775"/>
      <c r="DM45" s="776"/>
      <c r="DN45" s="776"/>
      <c r="DO45" s="776"/>
      <c r="DP45" s="777"/>
      <c r="DQ45" s="775"/>
      <c r="DR45" s="776"/>
      <c r="DS45" s="776"/>
      <c r="DT45" s="776"/>
      <c r="DU45" s="777"/>
      <c r="DV45" s="808"/>
      <c r="DW45" s="809"/>
      <c r="DX45" s="809"/>
      <c r="DY45" s="809"/>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8"/>
      <c r="BT46" s="809"/>
      <c r="BU46" s="809"/>
      <c r="BV46" s="809"/>
      <c r="BW46" s="809"/>
      <c r="BX46" s="809"/>
      <c r="BY46" s="809"/>
      <c r="BZ46" s="809"/>
      <c r="CA46" s="809"/>
      <c r="CB46" s="809"/>
      <c r="CC46" s="809"/>
      <c r="CD46" s="809"/>
      <c r="CE46" s="809"/>
      <c r="CF46" s="809"/>
      <c r="CG46" s="810"/>
      <c r="CH46" s="775"/>
      <c r="CI46" s="776"/>
      <c r="CJ46" s="776"/>
      <c r="CK46" s="776"/>
      <c r="CL46" s="777"/>
      <c r="CM46" s="775"/>
      <c r="CN46" s="776"/>
      <c r="CO46" s="776"/>
      <c r="CP46" s="776"/>
      <c r="CQ46" s="777"/>
      <c r="CR46" s="775"/>
      <c r="CS46" s="776"/>
      <c r="CT46" s="776"/>
      <c r="CU46" s="776"/>
      <c r="CV46" s="777"/>
      <c r="CW46" s="775"/>
      <c r="CX46" s="776"/>
      <c r="CY46" s="776"/>
      <c r="CZ46" s="776"/>
      <c r="DA46" s="777"/>
      <c r="DB46" s="775"/>
      <c r="DC46" s="776"/>
      <c r="DD46" s="776"/>
      <c r="DE46" s="776"/>
      <c r="DF46" s="777"/>
      <c r="DG46" s="775"/>
      <c r="DH46" s="776"/>
      <c r="DI46" s="776"/>
      <c r="DJ46" s="776"/>
      <c r="DK46" s="777"/>
      <c r="DL46" s="775"/>
      <c r="DM46" s="776"/>
      <c r="DN46" s="776"/>
      <c r="DO46" s="776"/>
      <c r="DP46" s="777"/>
      <c r="DQ46" s="775"/>
      <c r="DR46" s="776"/>
      <c r="DS46" s="776"/>
      <c r="DT46" s="776"/>
      <c r="DU46" s="777"/>
      <c r="DV46" s="808"/>
      <c r="DW46" s="809"/>
      <c r="DX46" s="809"/>
      <c r="DY46" s="809"/>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8"/>
      <c r="BT47" s="809"/>
      <c r="BU47" s="809"/>
      <c r="BV47" s="809"/>
      <c r="BW47" s="809"/>
      <c r="BX47" s="809"/>
      <c r="BY47" s="809"/>
      <c r="BZ47" s="809"/>
      <c r="CA47" s="809"/>
      <c r="CB47" s="809"/>
      <c r="CC47" s="809"/>
      <c r="CD47" s="809"/>
      <c r="CE47" s="809"/>
      <c r="CF47" s="809"/>
      <c r="CG47" s="810"/>
      <c r="CH47" s="775"/>
      <c r="CI47" s="776"/>
      <c r="CJ47" s="776"/>
      <c r="CK47" s="776"/>
      <c r="CL47" s="777"/>
      <c r="CM47" s="775"/>
      <c r="CN47" s="776"/>
      <c r="CO47" s="776"/>
      <c r="CP47" s="776"/>
      <c r="CQ47" s="777"/>
      <c r="CR47" s="775"/>
      <c r="CS47" s="776"/>
      <c r="CT47" s="776"/>
      <c r="CU47" s="776"/>
      <c r="CV47" s="777"/>
      <c r="CW47" s="775"/>
      <c r="CX47" s="776"/>
      <c r="CY47" s="776"/>
      <c r="CZ47" s="776"/>
      <c r="DA47" s="777"/>
      <c r="DB47" s="775"/>
      <c r="DC47" s="776"/>
      <c r="DD47" s="776"/>
      <c r="DE47" s="776"/>
      <c r="DF47" s="777"/>
      <c r="DG47" s="775"/>
      <c r="DH47" s="776"/>
      <c r="DI47" s="776"/>
      <c r="DJ47" s="776"/>
      <c r="DK47" s="777"/>
      <c r="DL47" s="775"/>
      <c r="DM47" s="776"/>
      <c r="DN47" s="776"/>
      <c r="DO47" s="776"/>
      <c r="DP47" s="777"/>
      <c r="DQ47" s="775"/>
      <c r="DR47" s="776"/>
      <c r="DS47" s="776"/>
      <c r="DT47" s="776"/>
      <c r="DU47" s="777"/>
      <c r="DV47" s="808"/>
      <c r="DW47" s="809"/>
      <c r="DX47" s="809"/>
      <c r="DY47" s="809"/>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8"/>
      <c r="BT48" s="809"/>
      <c r="BU48" s="809"/>
      <c r="BV48" s="809"/>
      <c r="BW48" s="809"/>
      <c r="BX48" s="809"/>
      <c r="BY48" s="809"/>
      <c r="BZ48" s="809"/>
      <c r="CA48" s="809"/>
      <c r="CB48" s="809"/>
      <c r="CC48" s="809"/>
      <c r="CD48" s="809"/>
      <c r="CE48" s="809"/>
      <c r="CF48" s="809"/>
      <c r="CG48" s="810"/>
      <c r="CH48" s="775"/>
      <c r="CI48" s="776"/>
      <c r="CJ48" s="776"/>
      <c r="CK48" s="776"/>
      <c r="CL48" s="777"/>
      <c r="CM48" s="775"/>
      <c r="CN48" s="776"/>
      <c r="CO48" s="776"/>
      <c r="CP48" s="776"/>
      <c r="CQ48" s="777"/>
      <c r="CR48" s="775"/>
      <c r="CS48" s="776"/>
      <c r="CT48" s="776"/>
      <c r="CU48" s="776"/>
      <c r="CV48" s="777"/>
      <c r="CW48" s="775"/>
      <c r="CX48" s="776"/>
      <c r="CY48" s="776"/>
      <c r="CZ48" s="776"/>
      <c r="DA48" s="777"/>
      <c r="DB48" s="775"/>
      <c r="DC48" s="776"/>
      <c r="DD48" s="776"/>
      <c r="DE48" s="776"/>
      <c r="DF48" s="777"/>
      <c r="DG48" s="775"/>
      <c r="DH48" s="776"/>
      <c r="DI48" s="776"/>
      <c r="DJ48" s="776"/>
      <c r="DK48" s="777"/>
      <c r="DL48" s="775"/>
      <c r="DM48" s="776"/>
      <c r="DN48" s="776"/>
      <c r="DO48" s="776"/>
      <c r="DP48" s="777"/>
      <c r="DQ48" s="775"/>
      <c r="DR48" s="776"/>
      <c r="DS48" s="776"/>
      <c r="DT48" s="776"/>
      <c r="DU48" s="777"/>
      <c r="DV48" s="808"/>
      <c r="DW48" s="809"/>
      <c r="DX48" s="809"/>
      <c r="DY48" s="809"/>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8"/>
      <c r="BT49" s="809"/>
      <c r="BU49" s="809"/>
      <c r="BV49" s="809"/>
      <c r="BW49" s="809"/>
      <c r="BX49" s="809"/>
      <c r="BY49" s="809"/>
      <c r="BZ49" s="809"/>
      <c r="CA49" s="809"/>
      <c r="CB49" s="809"/>
      <c r="CC49" s="809"/>
      <c r="CD49" s="809"/>
      <c r="CE49" s="809"/>
      <c r="CF49" s="809"/>
      <c r="CG49" s="810"/>
      <c r="CH49" s="775"/>
      <c r="CI49" s="776"/>
      <c r="CJ49" s="776"/>
      <c r="CK49" s="776"/>
      <c r="CL49" s="777"/>
      <c r="CM49" s="775"/>
      <c r="CN49" s="776"/>
      <c r="CO49" s="776"/>
      <c r="CP49" s="776"/>
      <c r="CQ49" s="777"/>
      <c r="CR49" s="775"/>
      <c r="CS49" s="776"/>
      <c r="CT49" s="776"/>
      <c r="CU49" s="776"/>
      <c r="CV49" s="777"/>
      <c r="CW49" s="775"/>
      <c r="CX49" s="776"/>
      <c r="CY49" s="776"/>
      <c r="CZ49" s="776"/>
      <c r="DA49" s="777"/>
      <c r="DB49" s="775"/>
      <c r="DC49" s="776"/>
      <c r="DD49" s="776"/>
      <c r="DE49" s="776"/>
      <c r="DF49" s="777"/>
      <c r="DG49" s="775"/>
      <c r="DH49" s="776"/>
      <c r="DI49" s="776"/>
      <c r="DJ49" s="776"/>
      <c r="DK49" s="777"/>
      <c r="DL49" s="775"/>
      <c r="DM49" s="776"/>
      <c r="DN49" s="776"/>
      <c r="DO49" s="776"/>
      <c r="DP49" s="777"/>
      <c r="DQ49" s="775"/>
      <c r="DR49" s="776"/>
      <c r="DS49" s="776"/>
      <c r="DT49" s="776"/>
      <c r="DU49" s="777"/>
      <c r="DV49" s="808"/>
      <c r="DW49" s="809"/>
      <c r="DX49" s="809"/>
      <c r="DY49" s="809"/>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8"/>
      <c r="BT50" s="809"/>
      <c r="BU50" s="809"/>
      <c r="BV50" s="809"/>
      <c r="BW50" s="809"/>
      <c r="BX50" s="809"/>
      <c r="BY50" s="809"/>
      <c r="BZ50" s="809"/>
      <c r="CA50" s="809"/>
      <c r="CB50" s="809"/>
      <c r="CC50" s="809"/>
      <c r="CD50" s="809"/>
      <c r="CE50" s="809"/>
      <c r="CF50" s="809"/>
      <c r="CG50" s="810"/>
      <c r="CH50" s="775"/>
      <c r="CI50" s="776"/>
      <c r="CJ50" s="776"/>
      <c r="CK50" s="776"/>
      <c r="CL50" s="777"/>
      <c r="CM50" s="775"/>
      <c r="CN50" s="776"/>
      <c r="CO50" s="776"/>
      <c r="CP50" s="776"/>
      <c r="CQ50" s="777"/>
      <c r="CR50" s="775"/>
      <c r="CS50" s="776"/>
      <c r="CT50" s="776"/>
      <c r="CU50" s="776"/>
      <c r="CV50" s="777"/>
      <c r="CW50" s="775"/>
      <c r="CX50" s="776"/>
      <c r="CY50" s="776"/>
      <c r="CZ50" s="776"/>
      <c r="DA50" s="777"/>
      <c r="DB50" s="775"/>
      <c r="DC50" s="776"/>
      <c r="DD50" s="776"/>
      <c r="DE50" s="776"/>
      <c r="DF50" s="777"/>
      <c r="DG50" s="775"/>
      <c r="DH50" s="776"/>
      <c r="DI50" s="776"/>
      <c r="DJ50" s="776"/>
      <c r="DK50" s="777"/>
      <c r="DL50" s="775"/>
      <c r="DM50" s="776"/>
      <c r="DN50" s="776"/>
      <c r="DO50" s="776"/>
      <c r="DP50" s="777"/>
      <c r="DQ50" s="775"/>
      <c r="DR50" s="776"/>
      <c r="DS50" s="776"/>
      <c r="DT50" s="776"/>
      <c r="DU50" s="777"/>
      <c r="DV50" s="808"/>
      <c r="DW50" s="809"/>
      <c r="DX50" s="809"/>
      <c r="DY50" s="809"/>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8"/>
      <c r="BT51" s="809"/>
      <c r="BU51" s="809"/>
      <c r="BV51" s="809"/>
      <c r="BW51" s="809"/>
      <c r="BX51" s="809"/>
      <c r="BY51" s="809"/>
      <c r="BZ51" s="809"/>
      <c r="CA51" s="809"/>
      <c r="CB51" s="809"/>
      <c r="CC51" s="809"/>
      <c r="CD51" s="809"/>
      <c r="CE51" s="809"/>
      <c r="CF51" s="809"/>
      <c r="CG51" s="810"/>
      <c r="CH51" s="775"/>
      <c r="CI51" s="776"/>
      <c r="CJ51" s="776"/>
      <c r="CK51" s="776"/>
      <c r="CL51" s="777"/>
      <c r="CM51" s="775"/>
      <c r="CN51" s="776"/>
      <c r="CO51" s="776"/>
      <c r="CP51" s="776"/>
      <c r="CQ51" s="777"/>
      <c r="CR51" s="775"/>
      <c r="CS51" s="776"/>
      <c r="CT51" s="776"/>
      <c r="CU51" s="776"/>
      <c r="CV51" s="777"/>
      <c r="CW51" s="775"/>
      <c r="CX51" s="776"/>
      <c r="CY51" s="776"/>
      <c r="CZ51" s="776"/>
      <c r="DA51" s="777"/>
      <c r="DB51" s="775"/>
      <c r="DC51" s="776"/>
      <c r="DD51" s="776"/>
      <c r="DE51" s="776"/>
      <c r="DF51" s="777"/>
      <c r="DG51" s="775"/>
      <c r="DH51" s="776"/>
      <c r="DI51" s="776"/>
      <c r="DJ51" s="776"/>
      <c r="DK51" s="777"/>
      <c r="DL51" s="775"/>
      <c r="DM51" s="776"/>
      <c r="DN51" s="776"/>
      <c r="DO51" s="776"/>
      <c r="DP51" s="777"/>
      <c r="DQ51" s="775"/>
      <c r="DR51" s="776"/>
      <c r="DS51" s="776"/>
      <c r="DT51" s="776"/>
      <c r="DU51" s="777"/>
      <c r="DV51" s="808"/>
      <c r="DW51" s="809"/>
      <c r="DX51" s="809"/>
      <c r="DY51" s="809"/>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8"/>
      <c r="BT52" s="809"/>
      <c r="BU52" s="809"/>
      <c r="BV52" s="809"/>
      <c r="BW52" s="809"/>
      <c r="BX52" s="809"/>
      <c r="BY52" s="809"/>
      <c r="BZ52" s="809"/>
      <c r="CA52" s="809"/>
      <c r="CB52" s="809"/>
      <c r="CC52" s="809"/>
      <c r="CD52" s="809"/>
      <c r="CE52" s="809"/>
      <c r="CF52" s="809"/>
      <c r="CG52" s="810"/>
      <c r="CH52" s="775"/>
      <c r="CI52" s="776"/>
      <c r="CJ52" s="776"/>
      <c r="CK52" s="776"/>
      <c r="CL52" s="777"/>
      <c r="CM52" s="775"/>
      <c r="CN52" s="776"/>
      <c r="CO52" s="776"/>
      <c r="CP52" s="776"/>
      <c r="CQ52" s="777"/>
      <c r="CR52" s="775"/>
      <c r="CS52" s="776"/>
      <c r="CT52" s="776"/>
      <c r="CU52" s="776"/>
      <c r="CV52" s="777"/>
      <c r="CW52" s="775"/>
      <c r="CX52" s="776"/>
      <c r="CY52" s="776"/>
      <c r="CZ52" s="776"/>
      <c r="DA52" s="777"/>
      <c r="DB52" s="775"/>
      <c r="DC52" s="776"/>
      <c r="DD52" s="776"/>
      <c r="DE52" s="776"/>
      <c r="DF52" s="777"/>
      <c r="DG52" s="775"/>
      <c r="DH52" s="776"/>
      <c r="DI52" s="776"/>
      <c r="DJ52" s="776"/>
      <c r="DK52" s="777"/>
      <c r="DL52" s="775"/>
      <c r="DM52" s="776"/>
      <c r="DN52" s="776"/>
      <c r="DO52" s="776"/>
      <c r="DP52" s="777"/>
      <c r="DQ52" s="775"/>
      <c r="DR52" s="776"/>
      <c r="DS52" s="776"/>
      <c r="DT52" s="776"/>
      <c r="DU52" s="777"/>
      <c r="DV52" s="808"/>
      <c r="DW52" s="809"/>
      <c r="DX52" s="809"/>
      <c r="DY52" s="809"/>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8"/>
      <c r="BT53" s="809"/>
      <c r="BU53" s="809"/>
      <c r="BV53" s="809"/>
      <c r="BW53" s="809"/>
      <c r="BX53" s="809"/>
      <c r="BY53" s="809"/>
      <c r="BZ53" s="809"/>
      <c r="CA53" s="809"/>
      <c r="CB53" s="809"/>
      <c r="CC53" s="809"/>
      <c r="CD53" s="809"/>
      <c r="CE53" s="809"/>
      <c r="CF53" s="809"/>
      <c r="CG53" s="810"/>
      <c r="CH53" s="775"/>
      <c r="CI53" s="776"/>
      <c r="CJ53" s="776"/>
      <c r="CK53" s="776"/>
      <c r="CL53" s="777"/>
      <c r="CM53" s="775"/>
      <c r="CN53" s="776"/>
      <c r="CO53" s="776"/>
      <c r="CP53" s="776"/>
      <c r="CQ53" s="777"/>
      <c r="CR53" s="775"/>
      <c r="CS53" s="776"/>
      <c r="CT53" s="776"/>
      <c r="CU53" s="776"/>
      <c r="CV53" s="777"/>
      <c r="CW53" s="775"/>
      <c r="CX53" s="776"/>
      <c r="CY53" s="776"/>
      <c r="CZ53" s="776"/>
      <c r="DA53" s="777"/>
      <c r="DB53" s="775"/>
      <c r="DC53" s="776"/>
      <c r="DD53" s="776"/>
      <c r="DE53" s="776"/>
      <c r="DF53" s="777"/>
      <c r="DG53" s="775"/>
      <c r="DH53" s="776"/>
      <c r="DI53" s="776"/>
      <c r="DJ53" s="776"/>
      <c r="DK53" s="777"/>
      <c r="DL53" s="775"/>
      <c r="DM53" s="776"/>
      <c r="DN53" s="776"/>
      <c r="DO53" s="776"/>
      <c r="DP53" s="777"/>
      <c r="DQ53" s="775"/>
      <c r="DR53" s="776"/>
      <c r="DS53" s="776"/>
      <c r="DT53" s="776"/>
      <c r="DU53" s="777"/>
      <c r="DV53" s="808"/>
      <c r="DW53" s="809"/>
      <c r="DX53" s="809"/>
      <c r="DY53" s="809"/>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8"/>
      <c r="BT54" s="809"/>
      <c r="BU54" s="809"/>
      <c r="BV54" s="809"/>
      <c r="BW54" s="809"/>
      <c r="BX54" s="809"/>
      <c r="BY54" s="809"/>
      <c r="BZ54" s="809"/>
      <c r="CA54" s="809"/>
      <c r="CB54" s="809"/>
      <c r="CC54" s="809"/>
      <c r="CD54" s="809"/>
      <c r="CE54" s="809"/>
      <c r="CF54" s="809"/>
      <c r="CG54" s="810"/>
      <c r="CH54" s="775"/>
      <c r="CI54" s="776"/>
      <c r="CJ54" s="776"/>
      <c r="CK54" s="776"/>
      <c r="CL54" s="777"/>
      <c r="CM54" s="775"/>
      <c r="CN54" s="776"/>
      <c r="CO54" s="776"/>
      <c r="CP54" s="776"/>
      <c r="CQ54" s="777"/>
      <c r="CR54" s="775"/>
      <c r="CS54" s="776"/>
      <c r="CT54" s="776"/>
      <c r="CU54" s="776"/>
      <c r="CV54" s="777"/>
      <c r="CW54" s="775"/>
      <c r="CX54" s="776"/>
      <c r="CY54" s="776"/>
      <c r="CZ54" s="776"/>
      <c r="DA54" s="777"/>
      <c r="DB54" s="775"/>
      <c r="DC54" s="776"/>
      <c r="DD54" s="776"/>
      <c r="DE54" s="776"/>
      <c r="DF54" s="777"/>
      <c r="DG54" s="775"/>
      <c r="DH54" s="776"/>
      <c r="DI54" s="776"/>
      <c r="DJ54" s="776"/>
      <c r="DK54" s="777"/>
      <c r="DL54" s="775"/>
      <c r="DM54" s="776"/>
      <c r="DN54" s="776"/>
      <c r="DO54" s="776"/>
      <c r="DP54" s="777"/>
      <c r="DQ54" s="775"/>
      <c r="DR54" s="776"/>
      <c r="DS54" s="776"/>
      <c r="DT54" s="776"/>
      <c r="DU54" s="777"/>
      <c r="DV54" s="808"/>
      <c r="DW54" s="809"/>
      <c r="DX54" s="809"/>
      <c r="DY54" s="809"/>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8"/>
      <c r="BT55" s="809"/>
      <c r="BU55" s="809"/>
      <c r="BV55" s="809"/>
      <c r="BW55" s="809"/>
      <c r="BX55" s="809"/>
      <c r="BY55" s="809"/>
      <c r="BZ55" s="809"/>
      <c r="CA55" s="809"/>
      <c r="CB55" s="809"/>
      <c r="CC55" s="809"/>
      <c r="CD55" s="809"/>
      <c r="CE55" s="809"/>
      <c r="CF55" s="809"/>
      <c r="CG55" s="810"/>
      <c r="CH55" s="775"/>
      <c r="CI55" s="776"/>
      <c r="CJ55" s="776"/>
      <c r="CK55" s="776"/>
      <c r="CL55" s="777"/>
      <c r="CM55" s="775"/>
      <c r="CN55" s="776"/>
      <c r="CO55" s="776"/>
      <c r="CP55" s="776"/>
      <c r="CQ55" s="777"/>
      <c r="CR55" s="775"/>
      <c r="CS55" s="776"/>
      <c r="CT55" s="776"/>
      <c r="CU55" s="776"/>
      <c r="CV55" s="777"/>
      <c r="CW55" s="775"/>
      <c r="CX55" s="776"/>
      <c r="CY55" s="776"/>
      <c r="CZ55" s="776"/>
      <c r="DA55" s="777"/>
      <c r="DB55" s="775"/>
      <c r="DC55" s="776"/>
      <c r="DD55" s="776"/>
      <c r="DE55" s="776"/>
      <c r="DF55" s="777"/>
      <c r="DG55" s="775"/>
      <c r="DH55" s="776"/>
      <c r="DI55" s="776"/>
      <c r="DJ55" s="776"/>
      <c r="DK55" s="777"/>
      <c r="DL55" s="775"/>
      <c r="DM55" s="776"/>
      <c r="DN55" s="776"/>
      <c r="DO55" s="776"/>
      <c r="DP55" s="777"/>
      <c r="DQ55" s="775"/>
      <c r="DR55" s="776"/>
      <c r="DS55" s="776"/>
      <c r="DT55" s="776"/>
      <c r="DU55" s="777"/>
      <c r="DV55" s="808"/>
      <c r="DW55" s="809"/>
      <c r="DX55" s="809"/>
      <c r="DY55" s="809"/>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8"/>
      <c r="BT56" s="809"/>
      <c r="BU56" s="809"/>
      <c r="BV56" s="809"/>
      <c r="BW56" s="809"/>
      <c r="BX56" s="809"/>
      <c r="BY56" s="809"/>
      <c r="BZ56" s="809"/>
      <c r="CA56" s="809"/>
      <c r="CB56" s="809"/>
      <c r="CC56" s="809"/>
      <c r="CD56" s="809"/>
      <c r="CE56" s="809"/>
      <c r="CF56" s="809"/>
      <c r="CG56" s="810"/>
      <c r="CH56" s="775"/>
      <c r="CI56" s="776"/>
      <c r="CJ56" s="776"/>
      <c r="CK56" s="776"/>
      <c r="CL56" s="777"/>
      <c r="CM56" s="775"/>
      <c r="CN56" s="776"/>
      <c r="CO56" s="776"/>
      <c r="CP56" s="776"/>
      <c r="CQ56" s="777"/>
      <c r="CR56" s="775"/>
      <c r="CS56" s="776"/>
      <c r="CT56" s="776"/>
      <c r="CU56" s="776"/>
      <c r="CV56" s="777"/>
      <c r="CW56" s="775"/>
      <c r="CX56" s="776"/>
      <c r="CY56" s="776"/>
      <c r="CZ56" s="776"/>
      <c r="DA56" s="777"/>
      <c r="DB56" s="775"/>
      <c r="DC56" s="776"/>
      <c r="DD56" s="776"/>
      <c r="DE56" s="776"/>
      <c r="DF56" s="777"/>
      <c r="DG56" s="775"/>
      <c r="DH56" s="776"/>
      <c r="DI56" s="776"/>
      <c r="DJ56" s="776"/>
      <c r="DK56" s="777"/>
      <c r="DL56" s="775"/>
      <c r="DM56" s="776"/>
      <c r="DN56" s="776"/>
      <c r="DO56" s="776"/>
      <c r="DP56" s="777"/>
      <c r="DQ56" s="775"/>
      <c r="DR56" s="776"/>
      <c r="DS56" s="776"/>
      <c r="DT56" s="776"/>
      <c r="DU56" s="777"/>
      <c r="DV56" s="808"/>
      <c r="DW56" s="809"/>
      <c r="DX56" s="809"/>
      <c r="DY56" s="809"/>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8"/>
      <c r="BT57" s="809"/>
      <c r="BU57" s="809"/>
      <c r="BV57" s="809"/>
      <c r="BW57" s="809"/>
      <c r="BX57" s="809"/>
      <c r="BY57" s="809"/>
      <c r="BZ57" s="809"/>
      <c r="CA57" s="809"/>
      <c r="CB57" s="809"/>
      <c r="CC57" s="809"/>
      <c r="CD57" s="809"/>
      <c r="CE57" s="809"/>
      <c r="CF57" s="809"/>
      <c r="CG57" s="810"/>
      <c r="CH57" s="775"/>
      <c r="CI57" s="776"/>
      <c r="CJ57" s="776"/>
      <c r="CK57" s="776"/>
      <c r="CL57" s="777"/>
      <c r="CM57" s="775"/>
      <c r="CN57" s="776"/>
      <c r="CO57" s="776"/>
      <c r="CP57" s="776"/>
      <c r="CQ57" s="777"/>
      <c r="CR57" s="775"/>
      <c r="CS57" s="776"/>
      <c r="CT57" s="776"/>
      <c r="CU57" s="776"/>
      <c r="CV57" s="777"/>
      <c r="CW57" s="775"/>
      <c r="CX57" s="776"/>
      <c r="CY57" s="776"/>
      <c r="CZ57" s="776"/>
      <c r="DA57" s="777"/>
      <c r="DB57" s="775"/>
      <c r="DC57" s="776"/>
      <c r="DD57" s="776"/>
      <c r="DE57" s="776"/>
      <c r="DF57" s="777"/>
      <c r="DG57" s="775"/>
      <c r="DH57" s="776"/>
      <c r="DI57" s="776"/>
      <c r="DJ57" s="776"/>
      <c r="DK57" s="777"/>
      <c r="DL57" s="775"/>
      <c r="DM57" s="776"/>
      <c r="DN57" s="776"/>
      <c r="DO57" s="776"/>
      <c r="DP57" s="777"/>
      <c r="DQ57" s="775"/>
      <c r="DR57" s="776"/>
      <c r="DS57" s="776"/>
      <c r="DT57" s="776"/>
      <c r="DU57" s="777"/>
      <c r="DV57" s="808"/>
      <c r="DW57" s="809"/>
      <c r="DX57" s="809"/>
      <c r="DY57" s="809"/>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8"/>
      <c r="BT58" s="809"/>
      <c r="BU58" s="809"/>
      <c r="BV58" s="809"/>
      <c r="BW58" s="809"/>
      <c r="BX58" s="809"/>
      <c r="BY58" s="809"/>
      <c r="BZ58" s="809"/>
      <c r="CA58" s="809"/>
      <c r="CB58" s="809"/>
      <c r="CC58" s="809"/>
      <c r="CD58" s="809"/>
      <c r="CE58" s="809"/>
      <c r="CF58" s="809"/>
      <c r="CG58" s="810"/>
      <c r="CH58" s="775"/>
      <c r="CI58" s="776"/>
      <c r="CJ58" s="776"/>
      <c r="CK58" s="776"/>
      <c r="CL58" s="777"/>
      <c r="CM58" s="775"/>
      <c r="CN58" s="776"/>
      <c r="CO58" s="776"/>
      <c r="CP58" s="776"/>
      <c r="CQ58" s="777"/>
      <c r="CR58" s="775"/>
      <c r="CS58" s="776"/>
      <c r="CT58" s="776"/>
      <c r="CU58" s="776"/>
      <c r="CV58" s="777"/>
      <c r="CW58" s="775"/>
      <c r="CX58" s="776"/>
      <c r="CY58" s="776"/>
      <c r="CZ58" s="776"/>
      <c r="DA58" s="777"/>
      <c r="DB58" s="775"/>
      <c r="DC58" s="776"/>
      <c r="DD58" s="776"/>
      <c r="DE58" s="776"/>
      <c r="DF58" s="777"/>
      <c r="DG58" s="775"/>
      <c r="DH58" s="776"/>
      <c r="DI58" s="776"/>
      <c r="DJ58" s="776"/>
      <c r="DK58" s="777"/>
      <c r="DL58" s="775"/>
      <c r="DM58" s="776"/>
      <c r="DN58" s="776"/>
      <c r="DO58" s="776"/>
      <c r="DP58" s="777"/>
      <c r="DQ58" s="775"/>
      <c r="DR58" s="776"/>
      <c r="DS58" s="776"/>
      <c r="DT58" s="776"/>
      <c r="DU58" s="777"/>
      <c r="DV58" s="808"/>
      <c r="DW58" s="809"/>
      <c r="DX58" s="809"/>
      <c r="DY58" s="809"/>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8"/>
      <c r="BT59" s="809"/>
      <c r="BU59" s="809"/>
      <c r="BV59" s="809"/>
      <c r="BW59" s="809"/>
      <c r="BX59" s="809"/>
      <c r="BY59" s="809"/>
      <c r="BZ59" s="809"/>
      <c r="CA59" s="809"/>
      <c r="CB59" s="809"/>
      <c r="CC59" s="809"/>
      <c r="CD59" s="809"/>
      <c r="CE59" s="809"/>
      <c r="CF59" s="809"/>
      <c r="CG59" s="810"/>
      <c r="CH59" s="775"/>
      <c r="CI59" s="776"/>
      <c r="CJ59" s="776"/>
      <c r="CK59" s="776"/>
      <c r="CL59" s="777"/>
      <c r="CM59" s="775"/>
      <c r="CN59" s="776"/>
      <c r="CO59" s="776"/>
      <c r="CP59" s="776"/>
      <c r="CQ59" s="777"/>
      <c r="CR59" s="775"/>
      <c r="CS59" s="776"/>
      <c r="CT59" s="776"/>
      <c r="CU59" s="776"/>
      <c r="CV59" s="777"/>
      <c r="CW59" s="775"/>
      <c r="CX59" s="776"/>
      <c r="CY59" s="776"/>
      <c r="CZ59" s="776"/>
      <c r="DA59" s="777"/>
      <c r="DB59" s="775"/>
      <c r="DC59" s="776"/>
      <c r="DD59" s="776"/>
      <c r="DE59" s="776"/>
      <c r="DF59" s="777"/>
      <c r="DG59" s="775"/>
      <c r="DH59" s="776"/>
      <c r="DI59" s="776"/>
      <c r="DJ59" s="776"/>
      <c r="DK59" s="777"/>
      <c r="DL59" s="775"/>
      <c r="DM59" s="776"/>
      <c r="DN59" s="776"/>
      <c r="DO59" s="776"/>
      <c r="DP59" s="777"/>
      <c r="DQ59" s="775"/>
      <c r="DR59" s="776"/>
      <c r="DS59" s="776"/>
      <c r="DT59" s="776"/>
      <c r="DU59" s="777"/>
      <c r="DV59" s="808"/>
      <c r="DW59" s="809"/>
      <c r="DX59" s="809"/>
      <c r="DY59" s="809"/>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8"/>
      <c r="BT60" s="809"/>
      <c r="BU60" s="809"/>
      <c r="BV60" s="809"/>
      <c r="BW60" s="809"/>
      <c r="BX60" s="809"/>
      <c r="BY60" s="809"/>
      <c r="BZ60" s="809"/>
      <c r="CA60" s="809"/>
      <c r="CB60" s="809"/>
      <c r="CC60" s="809"/>
      <c r="CD60" s="809"/>
      <c r="CE60" s="809"/>
      <c r="CF60" s="809"/>
      <c r="CG60" s="810"/>
      <c r="CH60" s="775"/>
      <c r="CI60" s="776"/>
      <c r="CJ60" s="776"/>
      <c r="CK60" s="776"/>
      <c r="CL60" s="777"/>
      <c r="CM60" s="775"/>
      <c r="CN60" s="776"/>
      <c r="CO60" s="776"/>
      <c r="CP60" s="776"/>
      <c r="CQ60" s="777"/>
      <c r="CR60" s="775"/>
      <c r="CS60" s="776"/>
      <c r="CT60" s="776"/>
      <c r="CU60" s="776"/>
      <c r="CV60" s="777"/>
      <c r="CW60" s="775"/>
      <c r="CX60" s="776"/>
      <c r="CY60" s="776"/>
      <c r="CZ60" s="776"/>
      <c r="DA60" s="777"/>
      <c r="DB60" s="775"/>
      <c r="DC60" s="776"/>
      <c r="DD60" s="776"/>
      <c r="DE60" s="776"/>
      <c r="DF60" s="777"/>
      <c r="DG60" s="775"/>
      <c r="DH60" s="776"/>
      <c r="DI60" s="776"/>
      <c r="DJ60" s="776"/>
      <c r="DK60" s="777"/>
      <c r="DL60" s="775"/>
      <c r="DM60" s="776"/>
      <c r="DN60" s="776"/>
      <c r="DO60" s="776"/>
      <c r="DP60" s="777"/>
      <c r="DQ60" s="775"/>
      <c r="DR60" s="776"/>
      <c r="DS60" s="776"/>
      <c r="DT60" s="776"/>
      <c r="DU60" s="777"/>
      <c r="DV60" s="808"/>
      <c r="DW60" s="809"/>
      <c r="DX60" s="809"/>
      <c r="DY60" s="809"/>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8"/>
      <c r="BT61" s="809"/>
      <c r="BU61" s="809"/>
      <c r="BV61" s="809"/>
      <c r="BW61" s="809"/>
      <c r="BX61" s="809"/>
      <c r="BY61" s="809"/>
      <c r="BZ61" s="809"/>
      <c r="CA61" s="809"/>
      <c r="CB61" s="809"/>
      <c r="CC61" s="809"/>
      <c r="CD61" s="809"/>
      <c r="CE61" s="809"/>
      <c r="CF61" s="809"/>
      <c r="CG61" s="810"/>
      <c r="CH61" s="775"/>
      <c r="CI61" s="776"/>
      <c r="CJ61" s="776"/>
      <c r="CK61" s="776"/>
      <c r="CL61" s="777"/>
      <c r="CM61" s="775"/>
      <c r="CN61" s="776"/>
      <c r="CO61" s="776"/>
      <c r="CP61" s="776"/>
      <c r="CQ61" s="777"/>
      <c r="CR61" s="775"/>
      <c r="CS61" s="776"/>
      <c r="CT61" s="776"/>
      <c r="CU61" s="776"/>
      <c r="CV61" s="777"/>
      <c r="CW61" s="775"/>
      <c r="CX61" s="776"/>
      <c r="CY61" s="776"/>
      <c r="CZ61" s="776"/>
      <c r="DA61" s="777"/>
      <c r="DB61" s="775"/>
      <c r="DC61" s="776"/>
      <c r="DD61" s="776"/>
      <c r="DE61" s="776"/>
      <c r="DF61" s="777"/>
      <c r="DG61" s="775"/>
      <c r="DH61" s="776"/>
      <c r="DI61" s="776"/>
      <c r="DJ61" s="776"/>
      <c r="DK61" s="777"/>
      <c r="DL61" s="775"/>
      <c r="DM61" s="776"/>
      <c r="DN61" s="776"/>
      <c r="DO61" s="776"/>
      <c r="DP61" s="777"/>
      <c r="DQ61" s="775"/>
      <c r="DR61" s="776"/>
      <c r="DS61" s="776"/>
      <c r="DT61" s="776"/>
      <c r="DU61" s="777"/>
      <c r="DV61" s="808"/>
      <c r="DW61" s="809"/>
      <c r="DX61" s="809"/>
      <c r="DY61" s="809"/>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416</v>
      </c>
      <c r="BK62" s="838"/>
      <c r="BL62" s="838"/>
      <c r="BM62" s="838"/>
      <c r="BN62" s="839"/>
      <c r="BO62" s="232"/>
      <c r="BP62" s="232"/>
      <c r="BQ62" s="229">
        <v>56</v>
      </c>
      <c r="BR62" s="230"/>
      <c r="BS62" s="808"/>
      <c r="BT62" s="809"/>
      <c r="BU62" s="809"/>
      <c r="BV62" s="809"/>
      <c r="BW62" s="809"/>
      <c r="BX62" s="809"/>
      <c r="BY62" s="809"/>
      <c r="BZ62" s="809"/>
      <c r="CA62" s="809"/>
      <c r="CB62" s="809"/>
      <c r="CC62" s="809"/>
      <c r="CD62" s="809"/>
      <c r="CE62" s="809"/>
      <c r="CF62" s="809"/>
      <c r="CG62" s="810"/>
      <c r="CH62" s="775"/>
      <c r="CI62" s="776"/>
      <c r="CJ62" s="776"/>
      <c r="CK62" s="776"/>
      <c r="CL62" s="777"/>
      <c r="CM62" s="775"/>
      <c r="CN62" s="776"/>
      <c r="CO62" s="776"/>
      <c r="CP62" s="776"/>
      <c r="CQ62" s="777"/>
      <c r="CR62" s="775"/>
      <c r="CS62" s="776"/>
      <c r="CT62" s="776"/>
      <c r="CU62" s="776"/>
      <c r="CV62" s="777"/>
      <c r="CW62" s="775"/>
      <c r="CX62" s="776"/>
      <c r="CY62" s="776"/>
      <c r="CZ62" s="776"/>
      <c r="DA62" s="777"/>
      <c r="DB62" s="775"/>
      <c r="DC62" s="776"/>
      <c r="DD62" s="776"/>
      <c r="DE62" s="776"/>
      <c r="DF62" s="777"/>
      <c r="DG62" s="775"/>
      <c r="DH62" s="776"/>
      <c r="DI62" s="776"/>
      <c r="DJ62" s="776"/>
      <c r="DK62" s="777"/>
      <c r="DL62" s="775"/>
      <c r="DM62" s="776"/>
      <c r="DN62" s="776"/>
      <c r="DO62" s="776"/>
      <c r="DP62" s="777"/>
      <c r="DQ62" s="775"/>
      <c r="DR62" s="776"/>
      <c r="DS62" s="776"/>
      <c r="DT62" s="776"/>
      <c r="DU62" s="777"/>
      <c r="DV62" s="808"/>
      <c r="DW62" s="809"/>
      <c r="DX62" s="809"/>
      <c r="DY62" s="809"/>
      <c r="DZ62" s="811"/>
      <c r="EA62" s="221"/>
    </row>
    <row r="63" spans="1:131" ht="26.25" customHeight="1" thickBot="1" x14ac:dyDescent="0.2">
      <c r="A63" s="231" t="s">
        <v>392</v>
      </c>
      <c r="B63" s="821" t="s">
        <v>417</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8864</v>
      </c>
      <c r="AG63" s="876"/>
      <c r="AH63" s="876"/>
      <c r="AI63" s="876"/>
      <c r="AJ63" s="877"/>
      <c r="AK63" s="878"/>
      <c r="AL63" s="873"/>
      <c r="AM63" s="873"/>
      <c r="AN63" s="873"/>
      <c r="AO63" s="873"/>
      <c r="AP63" s="876">
        <v>30368</v>
      </c>
      <c r="AQ63" s="876"/>
      <c r="AR63" s="876"/>
      <c r="AS63" s="876"/>
      <c r="AT63" s="876"/>
      <c r="AU63" s="876">
        <f>AU33+AU34+AU35</f>
        <v>14989</v>
      </c>
      <c r="AV63" s="876"/>
      <c r="AW63" s="876"/>
      <c r="AX63" s="876"/>
      <c r="AY63" s="876"/>
      <c r="AZ63" s="880"/>
      <c r="BA63" s="880"/>
      <c r="BB63" s="880"/>
      <c r="BC63" s="880"/>
      <c r="BD63" s="880"/>
      <c r="BE63" s="881"/>
      <c r="BF63" s="881"/>
      <c r="BG63" s="881"/>
      <c r="BH63" s="881"/>
      <c r="BI63" s="882"/>
      <c r="BJ63" s="883" t="s">
        <v>418</v>
      </c>
      <c r="BK63" s="884"/>
      <c r="BL63" s="884"/>
      <c r="BM63" s="884"/>
      <c r="BN63" s="885"/>
      <c r="BO63" s="232"/>
      <c r="BP63" s="232"/>
      <c r="BQ63" s="229">
        <v>57</v>
      </c>
      <c r="BR63" s="230"/>
      <c r="BS63" s="808"/>
      <c r="BT63" s="809"/>
      <c r="BU63" s="809"/>
      <c r="BV63" s="809"/>
      <c r="BW63" s="809"/>
      <c r="BX63" s="809"/>
      <c r="BY63" s="809"/>
      <c r="BZ63" s="809"/>
      <c r="CA63" s="809"/>
      <c r="CB63" s="809"/>
      <c r="CC63" s="809"/>
      <c r="CD63" s="809"/>
      <c r="CE63" s="809"/>
      <c r="CF63" s="809"/>
      <c r="CG63" s="810"/>
      <c r="CH63" s="775"/>
      <c r="CI63" s="776"/>
      <c r="CJ63" s="776"/>
      <c r="CK63" s="776"/>
      <c r="CL63" s="777"/>
      <c r="CM63" s="775"/>
      <c r="CN63" s="776"/>
      <c r="CO63" s="776"/>
      <c r="CP63" s="776"/>
      <c r="CQ63" s="777"/>
      <c r="CR63" s="775"/>
      <c r="CS63" s="776"/>
      <c r="CT63" s="776"/>
      <c r="CU63" s="776"/>
      <c r="CV63" s="777"/>
      <c r="CW63" s="775"/>
      <c r="CX63" s="776"/>
      <c r="CY63" s="776"/>
      <c r="CZ63" s="776"/>
      <c r="DA63" s="777"/>
      <c r="DB63" s="775"/>
      <c r="DC63" s="776"/>
      <c r="DD63" s="776"/>
      <c r="DE63" s="776"/>
      <c r="DF63" s="777"/>
      <c r="DG63" s="775"/>
      <c r="DH63" s="776"/>
      <c r="DI63" s="776"/>
      <c r="DJ63" s="776"/>
      <c r="DK63" s="777"/>
      <c r="DL63" s="775"/>
      <c r="DM63" s="776"/>
      <c r="DN63" s="776"/>
      <c r="DO63" s="776"/>
      <c r="DP63" s="777"/>
      <c r="DQ63" s="775"/>
      <c r="DR63" s="776"/>
      <c r="DS63" s="776"/>
      <c r="DT63" s="776"/>
      <c r="DU63" s="777"/>
      <c r="DV63" s="808"/>
      <c r="DW63" s="809"/>
      <c r="DX63" s="809"/>
      <c r="DY63" s="809"/>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8"/>
      <c r="BT64" s="809"/>
      <c r="BU64" s="809"/>
      <c r="BV64" s="809"/>
      <c r="BW64" s="809"/>
      <c r="BX64" s="809"/>
      <c r="BY64" s="809"/>
      <c r="BZ64" s="809"/>
      <c r="CA64" s="809"/>
      <c r="CB64" s="809"/>
      <c r="CC64" s="809"/>
      <c r="CD64" s="809"/>
      <c r="CE64" s="809"/>
      <c r="CF64" s="809"/>
      <c r="CG64" s="810"/>
      <c r="CH64" s="775"/>
      <c r="CI64" s="776"/>
      <c r="CJ64" s="776"/>
      <c r="CK64" s="776"/>
      <c r="CL64" s="777"/>
      <c r="CM64" s="775"/>
      <c r="CN64" s="776"/>
      <c r="CO64" s="776"/>
      <c r="CP64" s="776"/>
      <c r="CQ64" s="777"/>
      <c r="CR64" s="775"/>
      <c r="CS64" s="776"/>
      <c r="CT64" s="776"/>
      <c r="CU64" s="776"/>
      <c r="CV64" s="777"/>
      <c r="CW64" s="775"/>
      <c r="CX64" s="776"/>
      <c r="CY64" s="776"/>
      <c r="CZ64" s="776"/>
      <c r="DA64" s="777"/>
      <c r="DB64" s="775"/>
      <c r="DC64" s="776"/>
      <c r="DD64" s="776"/>
      <c r="DE64" s="776"/>
      <c r="DF64" s="777"/>
      <c r="DG64" s="775"/>
      <c r="DH64" s="776"/>
      <c r="DI64" s="776"/>
      <c r="DJ64" s="776"/>
      <c r="DK64" s="777"/>
      <c r="DL64" s="775"/>
      <c r="DM64" s="776"/>
      <c r="DN64" s="776"/>
      <c r="DO64" s="776"/>
      <c r="DP64" s="777"/>
      <c r="DQ64" s="775"/>
      <c r="DR64" s="776"/>
      <c r="DS64" s="776"/>
      <c r="DT64" s="776"/>
      <c r="DU64" s="777"/>
      <c r="DV64" s="808"/>
      <c r="DW64" s="809"/>
      <c r="DX64" s="809"/>
      <c r="DY64" s="809"/>
      <c r="DZ64" s="811"/>
      <c r="EA64" s="221"/>
    </row>
    <row r="65" spans="1:131" ht="26.25" customHeight="1" thickBot="1" x14ac:dyDescent="0.2">
      <c r="A65" s="223" t="s">
        <v>419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8"/>
      <c r="BT65" s="809"/>
      <c r="BU65" s="809"/>
      <c r="BV65" s="809"/>
      <c r="BW65" s="809"/>
      <c r="BX65" s="809"/>
      <c r="BY65" s="809"/>
      <c r="BZ65" s="809"/>
      <c r="CA65" s="809"/>
      <c r="CB65" s="809"/>
      <c r="CC65" s="809"/>
      <c r="CD65" s="809"/>
      <c r="CE65" s="809"/>
      <c r="CF65" s="809"/>
      <c r="CG65" s="810"/>
      <c r="CH65" s="775"/>
      <c r="CI65" s="776"/>
      <c r="CJ65" s="776"/>
      <c r="CK65" s="776"/>
      <c r="CL65" s="777"/>
      <c r="CM65" s="775"/>
      <c r="CN65" s="776"/>
      <c r="CO65" s="776"/>
      <c r="CP65" s="776"/>
      <c r="CQ65" s="777"/>
      <c r="CR65" s="775"/>
      <c r="CS65" s="776"/>
      <c r="CT65" s="776"/>
      <c r="CU65" s="776"/>
      <c r="CV65" s="777"/>
      <c r="CW65" s="775"/>
      <c r="CX65" s="776"/>
      <c r="CY65" s="776"/>
      <c r="CZ65" s="776"/>
      <c r="DA65" s="777"/>
      <c r="DB65" s="775"/>
      <c r="DC65" s="776"/>
      <c r="DD65" s="776"/>
      <c r="DE65" s="776"/>
      <c r="DF65" s="777"/>
      <c r="DG65" s="775"/>
      <c r="DH65" s="776"/>
      <c r="DI65" s="776"/>
      <c r="DJ65" s="776"/>
      <c r="DK65" s="777"/>
      <c r="DL65" s="775"/>
      <c r="DM65" s="776"/>
      <c r="DN65" s="776"/>
      <c r="DO65" s="776"/>
      <c r="DP65" s="777"/>
      <c r="DQ65" s="775"/>
      <c r="DR65" s="776"/>
      <c r="DS65" s="776"/>
      <c r="DT65" s="776"/>
      <c r="DU65" s="777"/>
      <c r="DV65" s="808"/>
      <c r="DW65" s="809"/>
      <c r="DX65" s="809"/>
      <c r="DY65" s="809"/>
      <c r="DZ65" s="811"/>
      <c r="EA65" s="221"/>
    </row>
    <row r="66" spans="1:131" ht="26.25" customHeight="1" x14ac:dyDescent="0.15">
      <c r="A66" s="759" t="s">
        <v>420</v>
      </c>
      <c r="B66" s="760"/>
      <c r="C66" s="760"/>
      <c r="D66" s="760"/>
      <c r="E66" s="760"/>
      <c r="F66" s="760"/>
      <c r="G66" s="760"/>
      <c r="H66" s="760"/>
      <c r="I66" s="760"/>
      <c r="J66" s="760"/>
      <c r="K66" s="760"/>
      <c r="L66" s="760"/>
      <c r="M66" s="760"/>
      <c r="N66" s="760"/>
      <c r="O66" s="760"/>
      <c r="P66" s="761"/>
      <c r="Q66" s="765" t="s">
        <v>396</v>
      </c>
      <c r="R66" s="766"/>
      <c r="S66" s="766"/>
      <c r="T66" s="766"/>
      <c r="U66" s="767"/>
      <c r="V66" s="765" t="s">
        <v>421</v>
      </c>
      <c r="W66" s="766"/>
      <c r="X66" s="766"/>
      <c r="Y66" s="766"/>
      <c r="Z66" s="767"/>
      <c r="AA66" s="765" t="s">
        <v>398</v>
      </c>
      <c r="AB66" s="766"/>
      <c r="AC66" s="766"/>
      <c r="AD66" s="766"/>
      <c r="AE66" s="767"/>
      <c r="AF66" s="886" t="s">
        <v>399</v>
      </c>
      <c r="AG66" s="847"/>
      <c r="AH66" s="847"/>
      <c r="AI66" s="847"/>
      <c r="AJ66" s="887"/>
      <c r="AK66" s="765" t="s">
        <v>422</v>
      </c>
      <c r="AL66" s="760"/>
      <c r="AM66" s="760"/>
      <c r="AN66" s="760"/>
      <c r="AO66" s="761"/>
      <c r="AP66" s="765" t="s">
        <v>401</v>
      </c>
      <c r="AQ66" s="766"/>
      <c r="AR66" s="766"/>
      <c r="AS66" s="766"/>
      <c r="AT66" s="767"/>
      <c r="AU66" s="765" t="s">
        <v>423</v>
      </c>
      <c r="AV66" s="766"/>
      <c r="AW66" s="766"/>
      <c r="AX66" s="766"/>
      <c r="AY66" s="767"/>
      <c r="AZ66" s="765" t="s">
        <v>378</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901" t="s">
        <v>583</v>
      </c>
      <c r="C68" s="902"/>
      <c r="D68" s="902"/>
      <c r="E68" s="902"/>
      <c r="F68" s="902"/>
      <c r="G68" s="902"/>
      <c r="H68" s="902"/>
      <c r="I68" s="902"/>
      <c r="J68" s="902"/>
      <c r="K68" s="902"/>
      <c r="L68" s="902"/>
      <c r="M68" s="902"/>
      <c r="N68" s="902"/>
      <c r="O68" s="902"/>
      <c r="P68" s="903"/>
      <c r="Q68" s="904">
        <v>1746</v>
      </c>
      <c r="R68" s="898"/>
      <c r="S68" s="898"/>
      <c r="T68" s="898"/>
      <c r="U68" s="898"/>
      <c r="V68" s="898">
        <v>1649</v>
      </c>
      <c r="W68" s="898"/>
      <c r="X68" s="898"/>
      <c r="Y68" s="898"/>
      <c r="Z68" s="898"/>
      <c r="AA68" s="898">
        <v>97</v>
      </c>
      <c r="AB68" s="898"/>
      <c r="AC68" s="898"/>
      <c r="AD68" s="898"/>
      <c r="AE68" s="898"/>
      <c r="AF68" s="898">
        <v>78</v>
      </c>
      <c r="AG68" s="898"/>
      <c r="AH68" s="898"/>
      <c r="AI68" s="898"/>
      <c r="AJ68" s="898"/>
      <c r="AK68" s="898">
        <v>69</v>
      </c>
      <c r="AL68" s="898"/>
      <c r="AM68" s="898"/>
      <c r="AN68" s="898"/>
      <c r="AO68" s="898"/>
      <c r="AP68" s="898">
        <v>2851</v>
      </c>
      <c r="AQ68" s="898"/>
      <c r="AR68" s="898"/>
      <c r="AS68" s="898"/>
      <c r="AT68" s="898"/>
      <c r="AU68" s="898">
        <v>1783</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05" t="s">
        <v>584</v>
      </c>
      <c r="C69" s="906"/>
      <c r="D69" s="906"/>
      <c r="E69" s="906"/>
      <c r="F69" s="906"/>
      <c r="G69" s="906"/>
      <c r="H69" s="906"/>
      <c r="I69" s="906"/>
      <c r="J69" s="906"/>
      <c r="K69" s="906"/>
      <c r="L69" s="906"/>
      <c r="M69" s="906"/>
      <c r="N69" s="906"/>
      <c r="O69" s="906"/>
      <c r="P69" s="907"/>
      <c r="Q69" s="908">
        <v>15</v>
      </c>
      <c r="R69" s="862"/>
      <c r="S69" s="862"/>
      <c r="T69" s="862"/>
      <c r="U69" s="862"/>
      <c r="V69" s="862">
        <v>5</v>
      </c>
      <c r="W69" s="862"/>
      <c r="X69" s="862"/>
      <c r="Y69" s="862"/>
      <c r="Z69" s="862"/>
      <c r="AA69" s="862">
        <v>10</v>
      </c>
      <c r="AB69" s="862"/>
      <c r="AC69" s="862"/>
      <c r="AD69" s="862"/>
      <c r="AE69" s="862"/>
      <c r="AF69" s="862">
        <v>7</v>
      </c>
      <c r="AG69" s="862"/>
      <c r="AH69" s="862"/>
      <c r="AI69" s="862"/>
      <c r="AJ69" s="862"/>
      <c r="AK69" s="862" t="s">
        <v>582</v>
      </c>
      <c r="AL69" s="862"/>
      <c r="AM69" s="862"/>
      <c r="AN69" s="862"/>
      <c r="AO69" s="862"/>
      <c r="AP69" s="862" t="s">
        <v>582</v>
      </c>
      <c r="AQ69" s="862"/>
      <c r="AR69" s="862"/>
      <c r="AS69" s="862"/>
      <c r="AT69" s="862"/>
      <c r="AU69" s="909" t="s">
        <v>582</v>
      </c>
      <c r="AV69" s="910"/>
      <c r="AW69" s="910"/>
      <c r="AX69" s="910"/>
      <c r="AY69" s="866"/>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5" t="s">
        <v>585</v>
      </c>
      <c r="C70" s="906"/>
      <c r="D70" s="906"/>
      <c r="E70" s="906"/>
      <c r="F70" s="906"/>
      <c r="G70" s="906"/>
      <c r="H70" s="906"/>
      <c r="I70" s="906"/>
      <c r="J70" s="906"/>
      <c r="K70" s="906"/>
      <c r="L70" s="906"/>
      <c r="M70" s="906"/>
      <c r="N70" s="906"/>
      <c r="O70" s="906"/>
      <c r="P70" s="907"/>
      <c r="Q70" s="908">
        <v>2183</v>
      </c>
      <c r="R70" s="862"/>
      <c r="S70" s="862"/>
      <c r="T70" s="862"/>
      <c r="U70" s="862"/>
      <c r="V70" s="862">
        <v>2135</v>
      </c>
      <c r="W70" s="862"/>
      <c r="X70" s="862"/>
      <c r="Y70" s="862"/>
      <c r="Z70" s="862"/>
      <c r="AA70" s="862">
        <v>48</v>
      </c>
      <c r="AB70" s="862"/>
      <c r="AC70" s="862"/>
      <c r="AD70" s="862"/>
      <c r="AE70" s="862"/>
      <c r="AF70" s="862">
        <v>68</v>
      </c>
      <c r="AG70" s="862"/>
      <c r="AH70" s="862"/>
      <c r="AI70" s="862"/>
      <c r="AJ70" s="862"/>
      <c r="AK70" s="862">
        <v>121</v>
      </c>
      <c r="AL70" s="862"/>
      <c r="AM70" s="862"/>
      <c r="AN70" s="862"/>
      <c r="AO70" s="862"/>
      <c r="AP70" s="862">
        <v>56</v>
      </c>
      <c r="AQ70" s="862"/>
      <c r="AR70" s="862"/>
      <c r="AS70" s="862"/>
      <c r="AT70" s="862"/>
      <c r="AU70" s="862">
        <v>27</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5" t="s">
        <v>586</v>
      </c>
      <c r="C71" s="906"/>
      <c r="D71" s="906"/>
      <c r="E71" s="906"/>
      <c r="F71" s="906"/>
      <c r="G71" s="906"/>
      <c r="H71" s="906"/>
      <c r="I71" s="906"/>
      <c r="J71" s="906"/>
      <c r="K71" s="906"/>
      <c r="L71" s="906"/>
      <c r="M71" s="906"/>
      <c r="N71" s="906"/>
      <c r="O71" s="906"/>
      <c r="P71" s="907"/>
      <c r="Q71" s="908">
        <v>205</v>
      </c>
      <c r="R71" s="862"/>
      <c r="S71" s="862"/>
      <c r="T71" s="862"/>
      <c r="U71" s="862"/>
      <c r="V71" s="862">
        <v>199</v>
      </c>
      <c r="W71" s="862"/>
      <c r="X71" s="862"/>
      <c r="Y71" s="862"/>
      <c r="Z71" s="862"/>
      <c r="AA71" s="862">
        <v>6</v>
      </c>
      <c r="AB71" s="862"/>
      <c r="AC71" s="862"/>
      <c r="AD71" s="862"/>
      <c r="AE71" s="862"/>
      <c r="AF71" s="862">
        <v>6</v>
      </c>
      <c r="AG71" s="862"/>
      <c r="AH71" s="862"/>
      <c r="AI71" s="862"/>
      <c r="AJ71" s="862"/>
      <c r="AK71" s="862">
        <v>93</v>
      </c>
      <c r="AL71" s="862"/>
      <c r="AM71" s="862"/>
      <c r="AN71" s="862"/>
      <c r="AO71" s="862"/>
      <c r="AP71" s="862" t="s">
        <v>582</v>
      </c>
      <c r="AQ71" s="862"/>
      <c r="AR71" s="862"/>
      <c r="AS71" s="862"/>
      <c r="AT71" s="862"/>
      <c r="AU71" s="909" t="s">
        <v>582</v>
      </c>
      <c r="AV71" s="910"/>
      <c r="AW71" s="910"/>
      <c r="AX71" s="910"/>
      <c r="AY71" s="866"/>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5" t="s">
        <v>587</v>
      </c>
      <c r="C72" s="906"/>
      <c r="D72" s="906"/>
      <c r="E72" s="906"/>
      <c r="F72" s="906"/>
      <c r="G72" s="906"/>
      <c r="H72" s="906"/>
      <c r="I72" s="906"/>
      <c r="J72" s="906"/>
      <c r="K72" s="906"/>
      <c r="L72" s="906"/>
      <c r="M72" s="906"/>
      <c r="N72" s="906"/>
      <c r="O72" s="906"/>
      <c r="P72" s="907"/>
      <c r="Q72" s="908">
        <v>1447</v>
      </c>
      <c r="R72" s="862"/>
      <c r="S72" s="862"/>
      <c r="T72" s="862"/>
      <c r="U72" s="862"/>
      <c r="V72" s="862">
        <v>1407</v>
      </c>
      <c r="W72" s="862"/>
      <c r="X72" s="862"/>
      <c r="Y72" s="862"/>
      <c r="Z72" s="862"/>
      <c r="AA72" s="862">
        <v>39</v>
      </c>
      <c r="AB72" s="862"/>
      <c r="AC72" s="862"/>
      <c r="AD72" s="862"/>
      <c r="AE72" s="862"/>
      <c r="AF72" s="862">
        <v>39</v>
      </c>
      <c r="AG72" s="862"/>
      <c r="AH72" s="862"/>
      <c r="AI72" s="862"/>
      <c r="AJ72" s="862"/>
      <c r="AK72" s="862">
        <v>15</v>
      </c>
      <c r="AL72" s="862"/>
      <c r="AM72" s="862"/>
      <c r="AN72" s="862"/>
      <c r="AO72" s="862"/>
      <c r="AP72" s="862" t="s">
        <v>582</v>
      </c>
      <c r="AQ72" s="862"/>
      <c r="AR72" s="862"/>
      <c r="AS72" s="862"/>
      <c r="AT72" s="862"/>
      <c r="AU72" s="909" t="s">
        <v>582</v>
      </c>
      <c r="AV72" s="910"/>
      <c r="AW72" s="910"/>
      <c r="AX72" s="910"/>
      <c r="AY72" s="866"/>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05" t="s">
        <v>588</v>
      </c>
      <c r="C73" s="906"/>
      <c r="D73" s="906"/>
      <c r="E73" s="906"/>
      <c r="F73" s="906"/>
      <c r="G73" s="906"/>
      <c r="H73" s="906"/>
      <c r="I73" s="906"/>
      <c r="J73" s="906"/>
      <c r="K73" s="906"/>
      <c r="L73" s="906"/>
      <c r="M73" s="906"/>
      <c r="N73" s="906"/>
      <c r="O73" s="906"/>
      <c r="P73" s="907"/>
      <c r="Q73" s="908">
        <v>192</v>
      </c>
      <c r="R73" s="862"/>
      <c r="S73" s="862"/>
      <c r="T73" s="862"/>
      <c r="U73" s="862"/>
      <c r="V73" s="862">
        <v>184</v>
      </c>
      <c r="W73" s="862"/>
      <c r="X73" s="862"/>
      <c r="Y73" s="862"/>
      <c r="Z73" s="862"/>
      <c r="AA73" s="862">
        <v>7</v>
      </c>
      <c r="AB73" s="862"/>
      <c r="AC73" s="862"/>
      <c r="AD73" s="862"/>
      <c r="AE73" s="862"/>
      <c r="AF73" s="862">
        <v>7</v>
      </c>
      <c r="AG73" s="862"/>
      <c r="AH73" s="862"/>
      <c r="AI73" s="862"/>
      <c r="AJ73" s="862"/>
      <c r="AK73" s="862" t="s">
        <v>582</v>
      </c>
      <c r="AL73" s="862"/>
      <c r="AM73" s="862"/>
      <c r="AN73" s="862"/>
      <c r="AO73" s="862"/>
      <c r="AP73" s="862" t="s">
        <v>582</v>
      </c>
      <c r="AQ73" s="862"/>
      <c r="AR73" s="862"/>
      <c r="AS73" s="862"/>
      <c r="AT73" s="862"/>
      <c r="AU73" s="909" t="s">
        <v>582</v>
      </c>
      <c r="AV73" s="910"/>
      <c r="AW73" s="910"/>
      <c r="AX73" s="910"/>
      <c r="AY73" s="866"/>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05" t="s">
        <v>589</v>
      </c>
      <c r="C74" s="906"/>
      <c r="D74" s="906"/>
      <c r="E74" s="906"/>
      <c r="F74" s="906"/>
      <c r="G74" s="906"/>
      <c r="H74" s="906"/>
      <c r="I74" s="906"/>
      <c r="J74" s="906"/>
      <c r="K74" s="906"/>
      <c r="L74" s="906"/>
      <c r="M74" s="906"/>
      <c r="N74" s="906"/>
      <c r="O74" s="906"/>
      <c r="P74" s="907"/>
      <c r="Q74" s="908">
        <v>347</v>
      </c>
      <c r="R74" s="862"/>
      <c r="S74" s="862"/>
      <c r="T74" s="862"/>
      <c r="U74" s="862"/>
      <c r="V74" s="862">
        <v>294</v>
      </c>
      <c r="W74" s="862"/>
      <c r="X74" s="862"/>
      <c r="Y74" s="862"/>
      <c r="Z74" s="862"/>
      <c r="AA74" s="862">
        <v>54</v>
      </c>
      <c r="AB74" s="862"/>
      <c r="AC74" s="862"/>
      <c r="AD74" s="862"/>
      <c r="AE74" s="862"/>
      <c r="AF74" s="862">
        <v>54</v>
      </c>
      <c r="AG74" s="862"/>
      <c r="AH74" s="862"/>
      <c r="AI74" s="862"/>
      <c r="AJ74" s="862"/>
      <c r="AK74" s="862">
        <v>135</v>
      </c>
      <c r="AL74" s="862"/>
      <c r="AM74" s="862"/>
      <c r="AN74" s="862"/>
      <c r="AO74" s="862"/>
      <c r="AP74" s="862" t="s">
        <v>582</v>
      </c>
      <c r="AQ74" s="862"/>
      <c r="AR74" s="862"/>
      <c r="AS74" s="862"/>
      <c r="AT74" s="862"/>
      <c r="AU74" s="909" t="s">
        <v>582</v>
      </c>
      <c r="AV74" s="910"/>
      <c r="AW74" s="910"/>
      <c r="AX74" s="910"/>
      <c r="AY74" s="866"/>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05" t="s">
        <v>590</v>
      </c>
      <c r="C75" s="906"/>
      <c r="D75" s="906"/>
      <c r="E75" s="906"/>
      <c r="F75" s="906"/>
      <c r="G75" s="906"/>
      <c r="H75" s="906"/>
      <c r="I75" s="906"/>
      <c r="J75" s="906"/>
      <c r="K75" s="906"/>
      <c r="L75" s="906"/>
      <c r="M75" s="906"/>
      <c r="N75" s="906"/>
      <c r="O75" s="906"/>
      <c r="P75" s="907"/>
      <c r="Q75" s="911">
        <v>304201</v>
      </c>
      <c r="R75" s="910"/>
      <c r="S75" s="910"/>
      <c r="T75" s="910"/>
      <c r="U75" s="866"/>
      <c r="V75" s="909">
        <v>288028</v>
      </c>
      <c r="W75" s="910"/>
      <c r="X75" s="910"/>
      <c r="Y75" s="910"/>
      <c r="Z75" s="866"/>
      <c r="AA75" s="909">
        <v>16173</v>
      </c>
      <c r="AB75" s="910"/>
      <c r="AC75" s="910"/>
      <c r="AD75" s="910"/>
      <c r="AE75" s="866"/>
      <c r="AF75" s="909">
        <v>16179</v>
      </c>
      <c r="AG75" s="910"/>
      <c r="AH75" s="910"/>
      <c r="AI75" s="910"/>
      <c r="AJ75" s="866"/>
      <c r="AK75" s="909">
        <v>0</v>
      </c>
      <c r="AL75" s="910"/>
      <c r="AM75" s="910"/>
      <c r="AN75" s="910"/>
      <c r="AO75" s="866"/>
      <c r="AP75" s="862" t="s">
        <v>582</v>
      </c>
      <c r="AQ75" s="862"/>
      <c r="AR75" s="862"/>
      <c r="AS75" s="862"/>
      <c r="AT75" s="862"/>
      <c r="AU75" s="909" t="s">
        <v>582</v>
      </c>
      <c r="AV75" s="910"/>
      <c r="AW75" s="910"/>
      <c r="AX75" s="910"/>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15">
      <c r="A76" s="229">
        <v>9</v>
      </c>
      <c r="B76" s="905" t="s">
        <v>591</v>
      </c>
      <c r="C76" s="906"/>
      <c r="D76" s="906"/>
      <c r="E76" s="906"/>
      <c r="F76" s="906"/>
      <c r="G76" s="906"/>
      <c r="H76" s="906"/>
      <c r="I76" s="906"/>
      <c r="J76" s="906"/>
      <c r="K76" s="906"/>
      <c r="L76" s="906"/>
      <c r="M76" s="906"/>
      <c r="N76" s="906"/>
      <c r="O76" s="906"/>
      <c r="P76" s="907"/>
      <c r="Q76" s="911">
        <v>2</v>
      </c>
      <c r="R76" s="910"/>
      <c r="S76" s="910"/>
      <c r="T76" s="910"/>
      <c r="U76" s="866"/>
      <c r="V76" s="909">
        <v>2</v>
      </c>
      <c r="W76" s="910"/>
      <c r="X76" s="910"/>
      <c r="Y76" s="910"/>
      <c r="Z76" s="866"/>
      <c r="AA76" s="909">
        <v>0</v>
      </c>
      <c r="AB76" s="910"/>
      <c r="AC76" s="910"/>
      <c r="AD76" s="910"/>
      <c r="AE76" s="866"/>
      <c r="AF76" s="909">
        <v>0</v>
      </c>
      <c r="AG76" s="910"/>
      <c r="AH76" s="910"/>
      <c r="AI76" s="910"/>
      <c r="AJ76" s="866"/>
      <c r="AK76" s="909" t="s">
        <v>582</v>
      </c>
      <c r="AL76" s="910"/>
      <c r="AM76" s="910"/>
      <c r="AN76" s="910"/>
      <c r="AO76" s="866"/>
      <c r="AP76" s="862" t="s">
        <v>582</v>
      </c>
      <c r="AQ76" s="862"/>
      <c r="AR76" s="862"/>
      <c r="AS76" s="862"/>
      <c r="AT76" s="862"/>
      <c r="AU76" s="909" t="s">
        <v>582</v>
      </c>
      <c r="AV76" s="910"/>
      <c r="AW76" s="910"/>
      <c r="AX76" s="910"/>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905" t="s">
        <v>592</v>
      </c>
      <c r="C77" s="906"/>
      <c r="D77" s="906"/>
      <c r="E77" s="906"/>
      <c r="F77" s="906"/>
      <c r="G77" s="906"/>
      <c r="H77" s="906"/>
      <c r="I77" s="906"/>
      <c r="J77" s="906"/>
      <c r="K77" s="906"/>
      <c r="L77" s="906"/>
      <c r="M77" s="906"/>
      <c r="N77" s="906"/>
      <c r="O77" s="906"/>
      <c r="P77" s="907"/>
      <c r="Q77" s="911">
        <v>339</v>
      </c>
      <c r="R77" s="910"/>
      <c r="S77" s="910"/>
      <c r="T77" s="910"/>
      <c r="U77" s="866"/>
      <c r="V77" s="909">
        <v>162</v>
      </c>
      <c r="W77" s="910"/>
      <c r="X77" s="910"/>
      <c r="Y77" s="910"/>
      <c r="Z77" s="866"/>
      <c r="AA77" s="909">
        <v>177</v>
      </c>
      <c r="AB77" s="910"/>
      <c r="AC77" s="910"/>
      <c r="AD77" s="910"/>
      <c r="AE77" s="866"/>
      <c r="AF77" s="909">
        <v>177</v>
      </c>
      <c r="AG77" s="910"/>
      <c r="AH77" s="910"/>
      <c r="AI77" s="910"/>
      <c r="AJ77" s="866"/>
      <c r="AK77" s="909">
        <v>4</v>
      </c>
      <c r="AL77" s="910"/>
      <c r="AM77" s="910"/>
      <c r="AN77" s="910"/>
      <c r="AO77" s="866"/>
      <c r="AP77" s="862" t="s">
        <v>582</v>
      </c>
      <c r="AQ77" s="862"/>
      <c r="AR77" s="862"/>
      <c r="AS77" s="862"/>
      <c r="AT77" s="862"/>
      <c r="AU77" s="909" t="s">
        <v>582</v>
      </c>
      <c r="AV77" s="910"/>
      <c r="AW77" s="910"/>
      <c r="AX77" s="910"/>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05"/>
      <c r="C78" s="906"/>
      <c r="D78" s="906"/>
      <c r="E78" s="906"/>
      <c r="F78" s="906"/>
      <c r="G78" s="906"/>
      <c r="H78" s="906"/>
      <c r="I78" s="906"/>
      <c r="J78" s="906"/>
      <c r="K78" s="906"/>
      <c r="L78" s="906"/>
      <c r="M78" s="906"/>
      <c r="N78" s="906"/>
      <c r="O78" s="906"/>
      <c r="P78" s="907"/>
      <c r="Q78" s="908"/>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05"/>
      <c r="C79" s="906"/>
      <c r="D79" s="906"/>
      <c r="E79" s="906"/>
      <c r="F79" s="906"/>
      <c r="G79" s="906"/>
      <c r="H79" s="906"/>
      <c r="I79" s="906"/>
      <c r="J79" s="906"/>
      <c r="K79" s="906"/>
      <c r="L79" s="906"/>
      <c r="M79" s="906"/>
      <c r="N79" s="906"/>
      <c r="O79" s="906"/>
      <c r="P79" s="907"/>
      <c r="Q79" s="908"/>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05"/>
      <c r="C80" s="906"/>
      <c r="D80" s="906"/>
      <c r="E80" s="906"/>
      <c r="F80" s="906"/>
      <c r="G80" s="906"/>
      <c r="H80" s="906"/>
      <c r="I80" s="906"/>
      <c r="J80" s="906"/>
      <c r="K80" s="906"/>
      <c r="L80" s="906"/>
      <c r="M80" s="906"/>
      <c r="N80" s="906"/>
      <c r="O80" s="906"/>
      <c r="P80" s="907"/>
      <c r="Q80" s="908"/>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05"/>
      <c r="C81" s="906"/>
      <c r="D81" s="906"/>
      <c r="E81" s="906"/>
      <c r="F81" s="906"/>
      <c r="G81" s="906"/>
      <c r="H81" s="906"/>
      <c r="I81" s="906"/>
      <c r="J81" s="906"/>
      <c r="K81" s="906"/>
      <c r="L81" s="906"/>
      <c r="M81" s="906"/>
      <c r="N81" s="906"/>
      <c r="O81" s="906"/>
      <c r="P81" s="907"/>
      <c r="Q81" s="908"/>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15">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392</v>
      </c>
      <c r="B88" s="821" t="s">
        <v>424</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f>SUM(AF68:AJ77)</f>
        <v>16615</v>
      </c>
      <c r="AG88" s="876"/>
      <c r="AH88" s="876"/>
      <c r="AI88" s="876"/>
      <c r="AJ88" s="876"/>
      <c r="AK88" s="873"/>
      <c r="AL88" s="873"/>
      <c r="AM88" s="873"/>
      <c r="AN88" s="873"/>
      <c r="AO88" s="873"/>
      <c r="AP88" s="876">
        <f>AP68+AP70</f>
        <v>2907</v>
      </c>
      <c r="AQ88" s="876"/>
      <c r="AR88" s="876"/>
      <c r="AS88" s="876"/>
      <c r="AT88" s="876"/>
      <c r="AU88" s="876">
        <f>AU68+AU70</f>
        <v>1810</v>
      </c>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821" t="s">
        <v>425</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f>SUM(CR7:CV13)</f>
        <v>78</v>
      </c>
      <c r="CS102" s="884"/>
      <c r="CT102" s="884"/>
      <c r="CU102" s="884"/>
      <c r="CV102" s="923"/>
      <c r="CW102" s="922">
        <f t="shared" ref="CW102" si="0">SUM(CW7:DA13)</f>
        <v>46</v>
      </c>
      <c r="CX102" s="884"/>
      <c r="CY102" s="884"/>
      <c r="CZ102" s="884"/>
      <c r="DA102" s="923"/>
      <c r="DB102" s="922"/>
      <c r="DC102" s="884"/>
      <c r="DD102" s="884"/>
      <c r="DE102" s="884"/>
      <c r="DF102" s="923"/>
      <c r="DG102" s="922"/>
      <c r="DH102" s="884"/>
      <c r="DI102" s="884"/>
      <c r="DJ102" s="884"/>
      <c r="DK102" s="923"/>
      <c r="DL102" s="922"/>
      <c r="DM102" s="884"/>
      <c r="DN102" s="884"/>
      <c r="DO102" s="884"/>
      <c r="DP102" s="923"/>
      <c r="DQ102" s="922"/>
      <c r="DR102" s="884"/>
      <c r="DS102" s="884"/>
      <c r="DT102" s="884"/>
      <c r="DU102" s="923"/>
      <c r="DV102" s="821"/>
      <c r="DW102" s="822"/>
      <c r="DX102" s="822"/>
      <c r="DY102" s="822"/>
      <c r="DZ102" s="94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7" t="s">
        <v>426</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8" t="s">
        <v>427</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49" t="s">
        <v>430</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431</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1" customFormat="1" ht="26.25" customHeight="1" x14ac:dyDescent="0.15">
      <c r="A109" s="944" t="s">
        <v>432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433</v>
      </c>
      <c r="AB109" s="925"/>
      <c r="AC109" s="925"/>
      <c r="AD109" s="925"/>
      <c r="AE109" s="926"/>
      <c r="AF109" s="924" t="s">
        <v>434</v>
      </c>
      <c r="AG109" s="925"/>
      <c r="AH109" s="925"/>
      <c r="AI109" s="925"/>
      <c r="AJ109" s="926"/>
      <c r="AK109" s="924" t="s">
        <v>305</v>
      </c>
      <c r="AL109" s="925"/>
      <c r="AM109" s="925"/>
      <c r="AN109" s="925"/>
      <c r="AO109" s="926"/>
      <c r="AP109" s="924" t="s">
        <v>435</v>
      </c>
      <c r="AQ109" s="925"/>
      <c r="AR109" s="925"/>
      <c r="AS109" s="925"/>
      <c r="AT109" s="927"/>
      <c r="AU109" s="944" t="s">
        <v>432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433</v>
      </c>
      <c r="BR109" s="925"/>
      <c r="BS109" s="925"/>
      <c r="BT109" s="925"/>
      <c r="BU109" s="926"/>
      <c r="BV109" s="924" t="s">
        <v>434</v>
      </c>
      <c r="BW109" s="925"/>
      <c r="BX109" s="925"/>
      <c r="BY109" s="925"/>
      <c r="BZ109" s="926"/>
      <c r="CA109" s="924" t="s">
        <v>305</v>
      </c>
      <c r="CB109" s="925"/>
      <c r="CC109" s="925"/>
      <c r="CD109" s="925"/>
      <c r="CE109" s="926"/>
      <c r="CF109" s="945" t="s">
        <v>435</v>
      </c>
      <c r="CG109" s="945"/>
      <c r="CH109" s="945"/>
      <c r="CI109" s="945"/>
      <c r="CJ109" s="945"/>
      <c r="CK109" s="924" t="s">
        <v>436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433</v>
      </c>
      <c r="DH109" s="925"/>
      <c r="DI109" s="925"/>
      <c r="DJ109" s="925"/>
      <c r="DK109" s="926"/>
      <c r="DL109" s="924" t="s">
        <v>434</v>
      </c>
      <c r="DM109" s="925"/>
      <c r="DN109" s="925"/>
      <c r="DO109" s="925"/>
      <c r="DP109" s="926"/>
      <c r="DQ109" s="924" t="s">
        <v>305</v>
      </c>
      <c r="DR109" s="925"/>
      <c r="DS109" s="925"/>
      <c r="DT109" s="925"/>
      <c r="DU109" s="926"/>
      <c r="DV109" s="924" t="s">
        <v>435</v>
      </c>
      <c r="DW109" s="925"/>
      <c r="DX109" s="925"/>
      <c r="DY109" s="925"/>
      <c r="DZ109" s="927"/>
    </row>
    <row r="110" spans="1:131" s="221" customFormat="1" ht="26.25" customHeight="1" x14ac:dyDescent="0.15">
      <c r="A110" s="928" t="s">
        <v>437</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4958440</v>
      </c>
      <c r="AB110" s="932"/>
      <c r="AC110" s="932"/>
      <c r="AD110" s="932"/>
      <c r="AE110" s="933"/>
      <c r="AF110" s="934">
        <v>4807391</v>
      </c>
      <c r="AG110" s="932"/>
      <c r="AH110" s="932"/>
      <c r="AI110" s="932"/>
      <c r="AJ110" s="933"/>
      <c r="AK110" s="934">
        <v>4787820</v>
      </c>
      <c r="AL110" s="932"/>
      <c r="AM110" s="932"/>
      <c r="AN110" s="932"/>
      <c r="AO110" s="933"/>
      <c r="AP110" s="935">
        <v>20.5</v>
      </c>
      <c r="AQ110" s="936"/>
      <c r="AR110" s="936"/>
      <c r="AS110" s="936"/>
      <c r="AT110" s="937"/>
      <c r="AU110" s="938" t="s">
        <v>73</v>
      </c>
      <c r="AV110" s="939"/>
      <c r="AW110" s="939"/>
      <c r="AX110" s="939"/>
      <c r="AY110" s="939"/>
      <c r="AZ110" s="961" t="s">
        <v>438</v>
      </c>
      <c r="BA110" s="929"/>
      <c r="BB110" s="929"/>
      <c r="BC110" s="929"/>
      <c r="BD110" s="929"/>
      <c r="BE110" s="929"/>
      <c r="BF110" s="929"/>
      <c r="BG110" s="929"/>
      <c r="BH110" s="929"/>
      <c r="BI110" s="929"/>
      <c r="BJ110" s="929"/>
      <c r="BK110" s="929"/>
      <c r="BL110" s="929"/>
      <c r="BM110" s="929"/>
      <c r="BN110" s="929"/>
      <c r="BO110" s="929"/>
      <c r="BP110" s="930"/>
      <c r="BQ110" s="962">
        <v>42040686</v>
      </c>
      <c r="BR110" s="963"/>
      <c r="BS110" s="963"/>
      <c r="BT110" s="963"/>
      <c r="BU110" s="963"/>
      <c r="BV110" s="963">
        <v>41224239</v>
      </c>
      <c r="BW110" s="963"/>
      <c r="BX110" s="963"/>
      <c r="BY110" s="963"/>
      <c r="BZ110" s="963"/>
      <c r="CA110" s="963">
        <v>40288384</v>
      </c>
      <c r="CB110" s="963"/>
      <c r="CC110" s="963"/>
      <c r="CD110" s="963"/>
      <c r="CE110" s="963"/>
      <c r="CF110" s="976">
        <v>172.5</v>
      </c>
      <c r="CG110" s="977"/>
      <c r="CH110" s="977"/>
      <c r="CI110" s="977"/>
      <c r="CJ110" s="977"/>
      <c r="CK110" s="978" t="s">
        <v>439</v>
      </c>
      <c r="CL110" s="979"/>
      <c r="CM110" s="961" t="s">
        <v>440</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441</v>
      </c>
      <c r="DH110" s="963"/>
      <c r="DI110" s="963"/>
      <c r="DJ110" s="963"/>
      <c r="DK110" s="963"/>
      <c r="DL110" s="963" t="s">
        <v>442</v>
      </c>
      <c r="DM110" s="963"/>
      <c r="DN110" s="963"/>
      <c r="DO110" s="963"/>
      <c r="DP110" s="963"/>
      <c r="DQ110" s="963" t="s">
        <v>442</v>
      </c>
      <c r="DR110" s="963"/>
      <c r="DS110" s="963"/>
      <c r="DT110" s="963"/>
      <c r="DU110" s="963"/>
      <c r="DV110" s="964" t="s">
        <v>442</v>
      </c>
      <c r="DW110" s="964"/>
      <c r="DX110" s="964"/>
      <c r="DY110" s="964"/>
      <c r="DZ110" s="965"/>
    </row>
    <row r="111" spans="1:131" s="221" customFormat="1" ht="26.25" customHeight="1" x14ac:dyDescent="0.15">
      <c r="A111" s="966" t="s">
        <v>443</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442</v>
      </c>
      <c r="AB111" s="970"/>
      <c r="AC111" s="970"/>
      <c r="AD111" s="970"/>
      <c r="AE111" s="971"/>
      <c r="AF111" s="972" t="s">
        <v>442</v>
      </c>
      <c r="AG111" s="970"/>
      <c r="AH111" s="970"/>
      <c r="AI111" s="970"/>
      <c r="AJ111" s="971"/>
      <c r="AK111" s="972" t="s">
        <v>441</v>
      </c>
      <c r="AL111" s="970"/>
      <c r="AM111" s="970"/>
      <c r="AN111" s="970"/>
      <c r="AO111" s="971"/>
      <c r="AP111" s="973" t="s">
        <v>442</v>
      </c>
      <c r="AQ111" s="974"/>
      <c r="AR111" s="974"/>
      <c r="AS111" s="974"/>
      <c r="AT111" s="975"/>
      <c r="AU111" s="940"/>
      <c r="AV111" s="941"/>
      <c r="AW111" s="941"/>
      <c r="AX111" s="941"/>
      <c r="AY111" s="941"/>
      <c r="AZ111" s="954" t="s">
        <v>444</v>
      </c>
      <c r="BA111" s="955"/>
      <c r="BB111" s="955"/>
      <c r="BC111" s="955"/>
      <c r="BD111" s="955"/>
      <c r="BE111" s="955"/>
      <c r="BF111" s="955"/>
      <c r="BG111" s="955"/>
      <c r="BH111" s="955"/>
      <c r="BI111" s="955"/>
      <c r="BJ111" s="955"/>
      <c r="BK111" s="955"/>
      <c r="BL111" s="955"/>
      <c r="BM111" s="955"/>
      <c r="BN111" s="955"/>
      <c r="BO111" s="955"/>
      <c r="BP111" s="956"/>
      <c r="BQ111" s="957">
        <v>849459</v>
      </c>
      <c r="BR111" s="958"/>
      <c r="BS111" s="958"/>
      <c r="BT111" s="958"/>
      <c r="BU111" s="958"/>
      <c r="BV111" s="958">
        <v>3941163</v>
      </c>
      <c r="BW111" s="958"/>
      <c r="BX111" s="958"/>
      <c r="BY111" s="958"/>
      <c r="BZ111" s="958"/>
      <c r="CA111" s="958">
        <v>4877655</v>
      </c>
      <c r="CB111" s="958"/>
      <c r="CC111" s="958"/>
      <c r="CD111" s="958"/>
      <c r="CE111" s="958"/>
      <c r="CF111" s="952">
        <v>20.9</v>
      </c>
      <c r="CG111" s="953"/>
      <c r="CH111" s="953"/>
      <c r="CI111" s="953"/>
      <c r="CJ111" s="953"/>
      <c r="CK111" s="980"/>
      <c r="CL111" s="981"/>
      <c r="CM111" s="954" t="s">
        <v>445</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441</v>
      </c>
      <c r="DH111" s="958"/>
      <c r="DI111" s="958"/>
      <c r="DJ111" s="958"/>
      <c r="DK111" s="958"/>
      <c r="DL111" s="958" t="s">
        <v>441</v>
      </c>
      <c r="DM111" s="958"/>
      <c r="DN111" s="958"/>
      <c r="DO111" s="958"/>
      <c r="DP111" s="958"/>
      <c r="DQ111" s="958" t="s">
        <v>441</v>
      </c>
      <c r="DR111" s="958"/>
      <c r="DS111" s="958"/>
      <c r="DT111" s="958"/>
      <c r="DU111" s="958"/>
      <c r="DV111" s="959" t="s">
        <v>442</v>
      </c>
      <c r="DW111" s="959"/>
      <c r="DX111" s="959"/>
      <c r="DY111" s="959"/>
      <c r="DZ111" s="960"/>
    </row>
    <row r="112" spans="1:131" s="221" customFormat="1" ht="26.25" customHeight="1" x14ac:dyDescent="0.15">
      <c r="A112" s="984" t="s">
        <v>446</v>
      </c>
      <c r="B112" s="985"/>
      <c r="C112" s="955" t="s">
        <v>447</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131</v>
      </c>
      <c r="AB112" s="991"/>
      <c r="AC112" s="991"/>
      <c r="AD112" s="991"/>
      <c r="AE112" s="992"/>
      <c r="AF112" s="993" t="s">
        <v>131</v>
      </c>
      <c r="AG112" s="991"/>
      <c r="AH112" s="991"/>
      <c r="AI112" s="991"/>
      <c r="AJ112" s="992"/>
      <c r="AK112" s="993" t="s">
        <v>131</v>
      </c>
      <c r="AL112" s="991"/>
      <c r="AM112" s="991"/>
      <c r="AN112" s="991"/>
      <c r="AO112" s="992"/>
      <c r="AP112" s="994" t="s">
        <v>448</v>
      </c>
      <c r="AQ112" s="995"/>
      <c r="AR112" s="995"/>
      <c r="AS112" s="995"/>
      <c r="AT112" s="996"/>
      <c r="AU112" s="940"/>
      <c r="AV112" s="941"/>
      <c r="AW112" s="941"/>
      <c r="AX112" s="941"/>
      <c r="AY112" s="941"/>
      <c r="AZ112" s="954" t="s">
        <v>449</v>
      </c>
      <c r="BA112" s="955"/>
      <c r="BB112" s="955"/>
      <c r="BC112" s="955"/>
      <c r="BD112" s="955"/>
      <c r="BE112" s="955"/>
      <c r="BF112" s="955"/>
      <c r="BG112" s="955"/>
      <c r="BH112" s="955"/>
      <c r="BI112" s="955"/>
      <c r="BJ112" s="955"/>
      <c r="BK112" s="955"/>
      <c r="BL112" s="955"/>
      <c r="BM112" s="955"/>
      <c r="BN112" s="955"/>
      <c r="BO112" s="955"/>
      <c r="BP112" s="956"/>
      <c r="BQ112" s="957">
        <v>19264778</v>
      </c>
      <c r="BR112" s="958"/>
      <c r="BS112" s="958"/>
      <c r="BT112" s="958"/>
      <c r="BU112" s="958"/>
      <c r="BV112" s="958">
        <v>17184774</v>
      </c>
      <c r="BW112" s="958"/>
      <c r="BX112" s="958"/>
      <c r="BY112" s="958"/>
      <c r="BZ112" s="958"/>
      <c r="CA112" s="958">
        <v>14988861</v>
      </c>
      <c r="CB112" s="958"/>
      <c r="CC112" s="958"/>
      <c r="CD112" s="958"/>
      <c r="CE112" s="958"/>
      <c r="CF112" s="952">
        <v>64.2</v>
      </c>
      <c r="CG112" s="953"/>
      <c r="CH112" s="953"/>
      <c r="CI112" s="953"/>
      <c r="CJ112" s="953"/>
      <c r="CK112" s="980"/>
      <c r="CL112" s="981"/>
      <c r="CM112" s="954" t="s">
        <v>450</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131</v>
      </c>
      <c r="DH112" s="958"/>
      <c r="DI112" s="958"/>
      <c r="DJ112" s="958"/>
      <c r="DK112" s="958"/>
      <c r="DL112" s="958" t="s">
        <v>131</v>
      </c>
      <c r="DM112" s="958"/>
      <c r="DN112" s="958"/>
      <c r="DO112" s="958"/>
      <c r="DP112" s="958"/>
      <c r="DQ112" s="958" t="s">
        <v>131</v>
      </c>
      <c r="DR112" s="958"/>
      <c r="DS112" s="958"/>
      <c r="DT112" s="958"/>
      <c r="DU112" s="958"/>
      <c r="DV112" s="959" t="s">
        <v>131</v>
      </c>
      <c r="DW112" s="959"/>
      <c r="DX112" s="959"/>
      <c r="DY112" s="959"/>
      <c r="DZ112" s="960"/>
    </row>
    <row r="113" spans="1:130" s="221" customFormat="1" ht="26.25" customHeight="1" x14ac:dyDescent="0.15">
      <c r="A113" s="986"/>
      <c r="B113" s="987"/>
      <c r="C113" s="955" t="s">
        <v>451</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2406713</v>
      </c>
      <c r="AB113" s="970"/>
      <c r="AC113" s="970"/>
      <c r="AD113" s="970"/>
      <c r="AE113" s="971"/>
      <c r="AF113" s="972">
        <v>1996868</v>
      </c>
      <c r="AG113" s="970"/>
      <c r="AH113" s="970"/>
      <c r="AI113" s="970"/>
      <c r="AJ113" s="971"/>
      <c r="AK113" s="972">
        <v>1909366</v>
      </c>
      <c r="AL113" s="970"/>
      <c r="AM113" s="970"/>
      <c r="AN113" s="970"/>
      <c r="AO113" s="971"/>
      <c r="AP113" s="973">
        <v>8.1999999999999993</v>
      </c>
      <c r="AQ113" s="974"/>
      <c r="AR113" s="974"/>
      <c r="AS113" s="974"/>
      <c r="AT113" s="975"/>
      <c r="AU113" s="940"/>
      <c r="AV113" s="941"/>
      <c r="AW113" s="941"/>
      <c r="AX113" s="941"/>
      <c r="AY113" s="941"/>
      <c r="AZ113" s="954" t="s">
        <v>452</v>
      </c>
      <c r="BA113" s="955"/>
      <c r="BB113" s="955"/>
      <c r="BC113" s="955"/>
      <c r="BD113" s="955"/>
      <c r="BE113" s="955"/>
      <c r="BF113" s="955"/>
      <c r="BG113" s="955"/>
      <c r="BH113" s="955"/>
      <c r="BI113" s="955"/>
      <c r="BJ113" s="955"/>
      <c r="BK113" s="955"/>
      <c r="BL113" s="955"/>
      <c r="BM113" s="955"/>
      <c r="BN113" s="955"/>
      <c r="BO113" s="955"/>
      <c r="BP113" s="956"/>
      <c r="BQ113" s="957">
        <v>2142017</v>
      </c>
      <c r="BR113" s="958"/>
      <c r="BS113" s="958"/>
      <c r="BT113" s="958"/>
      <c r="BU113" s="958"/>
      <c r="BV113" s="958">
        <v>2016844</v>
      </c>
      <c r="BW113" s="958"/>
      <c r="BX113" s="958"/>
      <c r="BY113" s="958"/>
      <c r="BZ113" s="958"/>
      <c r="CA113" s="958">
        <v>1809609</v>
      </c>
      <c r="CB113" s="958"/>
      <c r="CC113" s="958"/>
      <c r="CD113" s="958"/>
      <c r="CE113" s="958"/>
      <c r="CF113" s="952">
        <v>7.7</v>
      </c>
      <c r="CG113" s="953"/>
      <c r="CH113" s="953"/>
      <c r="CI113" s="953"/>
      <c r="CJ113" s="953"/>
      <c r="CK113" s="980"/>
      <c r="CL113" s="981"/>
      <c r="CM113" s="954" t="s">
        <v>453</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441</v>
      </c>
      <c r="DH113" s="991"/>
      <c r="DI113" s="991"/>
      <c r="DJ113" s="991"/>
      <c r="DK113" s="992"/>
      <c r="DL113" s="993" t="s">
        <v>448</v>
      </c>
      <c r="DM113" s="991"/>
      <c r="DN113" s="991"/>
      <c r="DO113" s="991"/>
      <c r="DP113" s="992"/>
      <c r="DQ113" s="993" t="s">
        <v>441</v>
      </c>
      <c r="DR113" s="991"/>
      <c r="DS113" s="991"/>
      <c r="DT113" s="991"/>
      <c r="DU113" s="992"/>
      <c r="DV113" s="994" t="s">
        <v>441</v>
      </c>
      <c r="DW113" s="995"/>
      <c r="DX113" s="995"/>
      <c r="DY113" s="995"/>
      <c r="DZ113" s="996"/>
    </row>
    <row r="114" spans="1:130" s="221" customFormat="1" ht="26.25" customHeight="1" x14ac:dyDescent="0.15">
      <c r="A114" s="986"/>
      <c r="B114" s="987"/>
      <c r="C114" s="955" t="s">
        <v>454</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156365</v>
      </c>
      <c r="AB114" s="991"/>
      <c r="AC114" s="991"/>
      <c r="AD114" s="991"/>
      <c r="AE114" s="992"/>
      <c r="AF114" s="993">
        <v>401693</v>
      </c>
      <c r="AG114" s="991"/>
      <c r="AH114" s="991"/>
      <c r="AI114" s="991"/>
      <c r="AJ114" s="992"/>
      <c r="AK114" s="993">
        <v>473637</v>
      </c>
      <c r="AL114" s="991"/>
      <c r="AM114" s="991"/>
      <c r="AN114" s="991"/>
      <c r="AO114" s="992"/>
      <c r="AP114" s="994">
        <v>2</v>
      </c>
      <c r="AQ114" s="995"/>
      <c r="AR114" s="995"/>
      <c r="AS114" s="995"/>
      <c r="AT114" s="996"/>
      <c r="AU114" s="940"/>
      <c r="AV114" s="941"/>
      <c r="AW114" s="941"/>
      <c r="AX114" s="941"/>
      <c r="AY114" s="941"/>
      <c r="AZ114" s="954" t="s">
        <v>455</v>
      </c>
      <c r="BA114" s="955"/>
      <c r="BB114" s="955"/>
      <c r="BC114" s="955"/>
      <c r="BD114" s="955"/>
      <c r="BE114" s="955"/>
      <c r="BF114" s="955"/>
      <c r="BG114" s="955"/>
      <c r="BH114" s="955"/>
      <c r="BI114" s="955"/>
      <c r="BJ114" s="955"/>
      <c r="BK114" s="955"/>
      <c r="BL114" s="955"/>
      <c r="BM114" s="955"/>
      <c r="BN114" s="955"/>
      <c r="BO114" s="955"/>
      <c r="BP114" s="956"/>
      <c r="BQ114" s="957">
        <v>7037740</v>
      </c>
      <c r="BR114" s="958"/>
      <c r="BS114" s="958"/>
      <c r="BT114" s="958"/>
      <c r="BU114" s="958"/>
      <c r="BV114" s="958">
        <v>6934151</v>
      </c>
      <c r="BW114" s="958"/>
      <c r="BX114" s="958"/>
      <c r="BY114" s="958"/>
      <c r="BZ114" s="958"/>
      <c r="CA114" s="958">
        <v>6865968</v>
      </c>
      <c r="CB114" s="958"/>
      <c r="CC114" s="958"/>
      <c r="CD114" s="958"/>
      <c r="CE114" s="958"/>
      <c r="CF114" s="952">
        <v>29.4</v>
      </c>
      <c r="CG114" s="953"/>
      <c r="CH114" s="953"/>
      <c r="CI114" s="953"/>
      <c r="CJ114" s="953"/>
      <c r="CK114" s="980"/>
      <c r="CL114" s="981"/>
      <c r="CM114" s="954" t="s">
        <v>456</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131</v>
      </c>
      <c r="DH114" s="991"/>
      <c r="DI114" s="991"/>
      <c r="DJ114" s="991"/>
      <c r="DK114" s="992"/>
      <c r="DL114" s="993" t="s">
        <v>441</v>
      </c>
      <c r="DM114" s="991"/>
      <c r="DN114" s="991"/>
      <c r="DO114" s="991"/>
      <c r="DP114" s="992"/>
      <c r="DQ114" s="993" t="s">
        <v>441</v>
      </c>
      <c r="DR114" s="991"/>
      <c r="DS114" s="991"/>
      <c r="DT114" s="991"/>
      <c r="DU114" s="992"/>
      <c r="DV114" s="994" t="s">
        <v>441</v>
      </c>
      <c r="DW114" s="995"/>
      <c r="DX114" s="995"/>
      <c r="DY114" s="995"/>
      <c r="DZ114" s="996"/>
    </row>
    <row r="115" spans="1:130" s="221" customFormat="1" ht="26.25" customHeight="1" x14ac:dyDescent="0.15">
      <c r="A115" s="986"/>
      <c r="B115" s="987"/>
      <c r="C115" s="955" t="s">
        <v>457</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v>171194</v>
      </c>
      <c r="AB115" s="970"/>
      <c r="AC115" s="970"/>
      <c r="AD115" s="970"/>
      <c r="AE115" s="971"/>
      <c r="AF115" s="972">
        <v>163228</v>
      </c>
      <c r="AG115" s="970"/>
      <c r="AH115" s="970"/>
      <c r="AI115" s="970"/>
      <c r="AJ115" s="971"/>
      <c r="AK115" s="972">
        <v>149113</v>
      </c>
      <c r="AL115" s="970"/>
      <c r="AM115" s="970"/>
      <c r="AN115" s="970"/>
      <c r="AO115" s="971"/>
      <c r="AP115" s="973">
        <v>0.6</v>
      </c>
      <c r="AQ115" s="974"/>
      <c r="AR115" s="974"/>
      <c r="AS115" s="974"/>
      <c r="AT115" s="975"/>
      <c r="AU115" s="940"/>
      <c r="AV115" s="941"/>
      <c r="AW115" s="941"/>
      <c r="AX115" s="941"/>
      <c r="AY115" s="941"/>
      <c r="AZ115" s="954" t="s">
        <v>458</v>
      </c>
      <c r="BA115" s="955"/>
      <c r="BB115" s="955"/>
      <c r="BC115" s="955"/>
      <c r="BD115" s="955"/>
      <c r="BE115" s="955"/>
      <c r="BF115" s="955"/>
      <c r="BG115" s="955"/>
      <c r="BH115" s="955"/>
      <c r="BI115" s="955"/>
      <c r="BJ115" s="955"/>
      <c r="BK115" s="955"/>
      <c r="BL115" s="955"/>
      <c r="BM115" s="955"/>
      <c r="BN115" s="955"/>
      <c r="BO115" s="955"/>
      <c r="BP115" s="956"/>
      <c r="BQ115" s="957" t="s">
        <v>131</v>
      </c>
      <c r="BR115" s="958"/>
      <c r="BS115" s="958"/>
      <c r="BT115" s="958"/>
      <c r="BU115" s="958"/>
      <c r="BV115" s="958" t="s">
        <v>441</v>
      </c>
      <c r="BW115" s="958"/>
      <c r="BX115" s="958"/>
      <c r="BY115" s="958"/>
      <c r="BZ115" s="958"/>
      <c r="CA115" s="958" t="s">
        <v>441</v>
      </c>
      <c r="CB115" s="958"/>
      <c r="CC115" s="958"/>
      <c r="CD115" s="958"/>
      <c r="CE115" s="958"/>
      <c r="CF115" s="952" t="s">
        <v>459</v>
      </c>
      <c r="CG115" s="953"/>
      <c r="CH115" s="953"/>
      <c r="CI115" s="953"/>
      <c r="CJ115" s="953"/>
      <c r="CK115" s="980"/>
      <c r="CL115" s="981"/>
      <c r="CM115" s="954" t="s">
        <v>460</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441</v>
      </c>
      <c r="DH115" s="991"/>
      <c r="DI115" s="991"/>
      <c r="DJ115" s="991"/>
      <c r="DK115" s="992"/>
      <c r="DL115" s="993">
        <v>3082000</v>
      </c>
      <c r="DM115" s="991"/>
      <c r="DN115" s="991"/>
      <c r="DO115" s="991"/>
      <c r="DP115" s="992"/>
      <c r="DQ115" s="993">
        <v>4166000</v>
      </c>
      <c r="DR115" s="991"/>
      <c r="DS115" s="991"/>
      <c r="DT115" s="991"/>
      <c r="DU115" s="992"/>
      <c r="DV115" s="994">
        <v>17.8</v>
      </c>
      <c r="DW115" s="995"/>
      <c r="DX115" s="995"/>
      <c r="DY115" s="995"/>
      <c r="DZ115" s="996"/>
    </row>
    <row r="116" spans="1:130" s="221" customFormat="1" ht="26.25" customHeight="1" x14ac:dyDescent="0.15">
      <c r="A116" s="988"/>
      <c r="B116" s="989"/>
      <c r="C116" s="997" t="s">
        <v>461</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621</v>
      </c>
      <c r="AB116" s="991"/>
      <c r="AC116" s="991"/>
      <c r="AD116" s="991"/>
      <c r="AE116" s="992"/>
      <c r="AF116" s="993">
        <v>273</v>
      </c>
      <c r="AG116" s="991"/>
      <c r="AH116" s="991"/>
      <c r="AI116" s="991"/>
      <c r="AJ116" s="992"/>
      <c r="AK116" s="993">
        <v>146</v>
      </c>
      <c r="AL116" s="991"/>
      <c r="AM116" s="991"/>
      <c r="AN116" s="991"/>
      <c r="AO116" s="992"/>
      <c r="AP116" s="994">
        <v>0</v>
      </c>
      <c r="AQ116" s="995"/>
      <c r="AR116" s="995"/>
      <c r="AS116" s="995"/>
      <c r="AT116" s="996"/>
      <c r="AU116" s="940"/>
      <c r="AV116" s="941"/>
      <c r="AW116" s="941"/>
      <c r="AX116" s="941"/>
      <c r="AY116" s="941"/>
      <c r="AZ116" s="999" t="s">
        <v>462</v>
      </c>
      <c r="BA116" s="1000"/>
      <c r="BB116" s="1000"/>
      <c r="BC116" s="1000"/>
      <c r="BD116" s="1000"/>
      <c r="BE116" s="1000"/>
      <c r="BF116" s="1000"/>
      <c r="BG116" s="1000"/>
      <c r="BH116" s="1000"/>
      <c r="BI116" s="1000"/>
      <c r="BJ116" s="1000"/>
      <c r="BK116" s="1000"/>
      <c r="BL116" s="1000"/>
      <c r="BM116" s="1000"/>
      <c r="BN116" s="1000"/>
      <c r="BO116" s="1000"/>
      <c r="BP116" s="1001"/>
      <c r="BQ116" s="957" t="s">
        <v>441</v>
      </c>
      <c r="BR116" s="958"/>
      <c r="BS116" s="958"/>
      <c r="BT116" s="958"/>
      <c r="BU116" s="958"/>
      <c r="BV116" s="958" t="s">
        <v>441</v>
      </c>
      <c r="BW116" s="958"/>
      <c r="BX116" s="958"/>
      <c r="BY116" s="958"/>
      <c r="BZ116" s="958"/>
      <c r="CA116" s="958" t="s">
        <v>441</v>
      </c>
      <c r="CB116" s="958"/>
      <c r="CC116" s="958"/>
      <c r="CD116" s="958"/>
      <c r="CE116" s="958"/>
      <c r="CF116" s="952" t="s">
        <v>131</v>
      </c>
      <c r="CG116" s="953"/>
      <c r="CH116" s="953"/>
      <c r="CI116" s="953"/>
      <c r="CJ116" s="953"/>
      <c r="CK116" s="980"/>
      <c r="CL116" s="981"/>
      <c r="CM116" s="954" t="s">
        <v>463</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v>532761</v>
      </c>
      <c r="DH116" s="991"/>
      <c r="DI116" s="991"/>
      <c r="DJ116" s="991"/>
      <c r="DK116" s="992"/>
      <c r="DL116" s="993">
        <v>567095</v>
      </c>
      <c r="DM116" s="991"/>
      <c r="DN116" s="991"/>
      <c r="DO116" s="991"/>
      <c r="DP116" s="992"/>
      <c r="DQ116" s="993">
        <v>478328</v>
      </c>
      <c r="DR116" s="991"/>
      <c r="DS116" s="991"/>
      <c r="DT116" s="991"/>
      <c r="DU116" s="992"/>
      <c r="DV116" s="994">
        <v>2</v>
      </c>
      <c r="DW116" s="995"/>
      <c r="DX116" s="995"/>
      <c r="DY116" s="995"/>
      <c r="DZ116" s="996"/>
    </row>
    <row r="117" spans="1:130" s="221" customFormat="1" ht="26.25" customHeight="1" x14ac:dyDescent="0.15">
      <c r="A117" s="94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464</v>
      </c>
      <c r="Z117" s="926"/>
      <c r="AA117" s="1010">
        <v>7693333</v>
      </c>
      <c r="AB117" s="1011"/>
      <c r="AC117" s="1011"/>
      <c r="AD117" s="1011"/>
      <c r="AE117" s="1012"/>
      <c r="AF117" s="1013">
        <v>7369453</v>
      </c>
      <c r="AG117" s="1011"/>
      <c r="AH117" s="1011"/>
      <c r="AI117" s="1011"/>
      <c r="AJ117" s="1012"/>
      <c r="AK117" s="1013">
        <v>7320082</v>
      </c>
      <c r="AL117" s="1011"/>
      <c r="AM117" s="1011"/>
      <c r="AN117" s="1011"/>
      <c r="AO117" s="1012"/>
      <c r="AP117" s="1014"/>
      <c r="AQ117" s="1015"/>
      <c r="AR117" s="1015"/>
      <c r="AS117" s="1015"/>
      <c r="AT117" s="1016"/>
      <c r="AU117" s="940"/>
      <c r="AV117" s="941"/>
      <c r="AW117" s="941"/>
      <c r="AX117" s="941"/>
      <c r="AY117" s="941"/>
      <c r="AZ117" s="1006" t="s">
        <v>465</v>
      </c>
      <c r="BA117" s="1007"/>
      <c r="BB117" s="1007"/>
      <c r="BC117" s="1007"/>
      <c r="BD117" s="1007"/>
      <c r="BE117" s="1007"/>
      <c r="BF117" s="1007"/>
      <c r="BG117" s="1007"/>
      <c r="BH117" s="1007"/>
      <c r="BI117" s="1007"/>
      <c r="BJ117" s="1007"/>
      <c r="BK117" s="1007"/>
      <c r="BL117" s="1007"/>
      <c r="BM117" s="1007"/>
      <c r="BN117" s="1007"/>
      <c r="BO117" s="1007"/>
      <c r="BP117" s="1008"/>
      <c r="BQ117" s="957" t="s">
        <v>131</v>
      </c>
      <c r="BR117" s="958"/>
      <c r="BS117" s="958"/>
      <c r="BT117" s="958"/>
      <c r="BU117" s="958"/>
      <c r="BV117" s="958" t="s">
        <v>131</v>
      </c>
      <c r="BW117" s="958"/>
      <c r="BX117" s="958"/>
      <c r="BY117" s="958"/>
      <c r="BZ117" s="958"/>
      <c r="CA117" s="958" t="s">
        <v>131</v>
      </c>
      <c r="CB117" s="958"/>
      <c r="CC117" s="958"/>
      <c r="CD117" s="958"/>
      <c r="CE117" s="958"/>
      <c r="CF117" s="952" t="s">
        <v>131</v>
      </c>
      <c r="CG117" s="953"/>
      <c r="CH117" s="953"/>
      <c r="CI117" s="953"/>
      <c r="CJ117" s="953"/>
      <c r="CK117" s="980"/>
      <c r="CL117" s="981"/>
      <c r="CM117" s="954" t="s">
        <v>466</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131</v>
      </c>
      <c r="DH117" s="991"/>
      <c r="DI117" s="991"/>
      <c r="DJ117" s="991"/>
      <c r="DK117" s="992"/>
      <c r="DL117" s="993" t="s">
        <v>441</v>
      </c>
      <c r="DM117" s="991"/>
      <c r="DN117" s="991"/>
      <c r="DO117" s="991"/>
      <c r="DP117" s="992"/>
      <c r="DQ117" s="993" t="s">
        <v>441</v>
      </c>
      <c r="DR117" s="991"/>
      <c r="DS117" s="991"/>
      <c r="DT117" s="991"/>
      <c r="DU117" s="992"/>
      <c r="DV117" s="994" t="s">
        <v>448</v>
      </c>
      <c r="DW117" s="995"/>
      <c r="DX117" s="995"/>
      <c r="DY117" s="995"/>
      <c r="DZ117" s="996"/>
    </row>
    <row r="118" spans="1:130" s="221" customFormat="1" ht="26.25" customHeight="1" x14ac:dyDescent="0.15">
      <c r="A118" s="944" t="s">
        <v>436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433</v>
      </c>
      <c r="AB118" s="925"/>
      <c r="AC118" s="925"/>
      <c r="AD118" s="925"/>
      <c r="AE118" s="926"/>
      <c r="AF118" s="924" t="s">
        <v>434</v>
      </c>
      <c r="AG118" s="925"/>
      <c r="AH118" s="925"/>
      <c r="AI118" s="925"/>
      <c r="AJ118" s="926"/>
      <c r="AK118" s="924" t="s">
        <v>305</v>
      </c>
      <c r="AL118" s="925"/>
      <c r="AM118" s="925"/>
      <c r="AN118" s="925"/>
      <c r="AO118" s="926"/>
      <c r="AP118" s="1002" t="s">
        <v>435</v>
      </c>
      <c r="AQ118" s="1003"/>
      <c r="AR118" s="1003"/>
      <c r="AS118" s="1003"/>
      <c r="AT118" s="1004"/>
      <c r="AU118" s="940"/>
      <c r="AV118" s="941"/>
      <c r="AW118" s="941"/>
      <c r="AX118" s="941"/>
      <c r="AY118" s="941"/>
      <c r="AZ118" s="1005" t="s">
        <v>467</v>
      </c>
      <c r="BA118" s="997"/>
      <c r="BB118" s="997"/>
      <c r="BC118" s="997"/>
      <c r="BD118" s="997"/>
      <c r="BE118" s="997"/>
      <c r="BF118" s="997"/>
      <c r="BG118" s="997"/>
      <c r="BH118" s="997"/>
      <c r="BI118" s="997"/>
      <c r="BJ118" s="997"/>
      <c r="BK118" s="997"/>
      <c r="BL118" s="997"/>
      <c r="BM118" s="997"/>
      <c r="BN118" s="997"/>
      <c r="BO118" s="997"/>
      <c r="BP118" s="998"/>
      <c r="BQ118" s="1031" t="s">
        <v>441</v>
      </c>
      <c r="BR118" s="1032"/>
      <c r="BS118" s="1032"/>
      <c r="BT118" s="1032"/>
      <c r="BU118" s="1032"/>
      <c r="BV118" s="1032" t="s">
        <v>441</v>
      </c>
      <c r="BW118" s="1032"/>
      <c r="BX118" s="1032"/>
      <c r="BY118" s="1032"/>
      <c r="BZ118" s="1032"/>
      <c r="CA118" s="1032" t="s">
        <v>441</v>
      </c>
      <c r="CB118" s="1032"/>
      <c r="CC118" s="1032"/>
      <c r="CD118" s="1032"/>
      <c r="CE118" s="1032"/>
      <c r="CF118" s="952" t="s">
        <v>131</v>
      </c>
      <c r="CG118" s="953"/>
      <c r="CH118" s="953"/>
      <c r="CI118" s="953"/>
      <c r="CJ118" s="953"/>
      <c r="CK118" s="980"/>
      <c r="CL118" s="981"/>
      <c r="CM118" s="954" t="s">
        <v>468</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441</v>
      </c>
      <c r="DH118" s="991"/>
      <c r="DI118" s="991"/>
      <c r="DJ118" s="991"/>
      <c r="DK118" s="992"/>
      <c r="DL118" s="993" t="s">
        <v>459</v>
      </c>
      <c r="DM118" s="991"/>
      <c r="DN118" s="991"/>
      <c r="DO118" s="991"/>
      <c r="DP118" s="992"/>
      <c r="DQ118" s="993" t="s">
        <v>131</v>
      </c>
      <c r="DR118" s="991"/>
      <c r="DS118" s="991"/>
      <c r="DT118" s="991"/>
      <c r="DU118" s="992"/>
      <c r="DV118" s="994" t="s">
        <v>459</v>
      </c>
      <c r="DW118" s="995"/>
      <c r="DX118" s="995"/>
      <c r="DY118" s="995"/>
      <c r="DZ118" s="996"/>
    </row>
    <row r="119" spans="1:130" s="221" customFormat="1" ht="26.25" customHeight="1" x14ac:dyDescent="0.15">
      <c r="A119" s="1088" t="s">
        <v>439</v>
      </c>
      <c r="B119" s="979"/>
      <c r="C119" s="961" t="s">
        <v>440</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131</v>
      </c>
      <c r="AB119" s="932"/>
      <c r="AC119" s="932"/>
      <c r="AD119" s="932"/>
      <c r="AE119" s="933"/>
      <c r="AF119" s="934" t="s">
        <v>131</v>
      </c>
      <c r="AG119" s="932"/>
      <c r="AH119" s="932"/>
      <c r="AI119" s="932"/>
      <c r="AJ119" s="933"/>
      <c r="AK119" s="934" t="s">
        <v>131</v>
      </c>
      <c r="AL119" s="932"/>
      <c r="AM119" s="932"/>
      <c r="AN119" s="932"/>
      <c r="AO119" s="933"/>
      <c r="AP119" s="935" t="s">
        <v>441</v>
      </c>
      <c r="AQ119" s="936"/>
      <c r="AR119" s="936"/>
      <c r="AS119" s="936"/>
      <c r="AT119" s="937"/>
      <c r="AU119" s="942"/>
      <c r="AV119" s="943"/>
      <c r="AW119" s="943"/>
      <c r="AX119" s="943"/>
      <c r="AY119" s="943"/>
      <c r="AZ119" s="242" t="s">
        <v>187</v>
      </c>
      <c r="BA119" s="242"/>
      <c r="BB119" s="242"/>
      <c r="BC119" s="242"/>
      <c r="BD119" s="242"/>
      <c r="BE119" s="242"/>
      <c r="BF119" s="242"/>
      <c r="BG119" s="242"/>
      <c r="BH119" s="242"/>
      <c r="BI119" s="242"/>
      <c r="BJ119" s="242"/>
      <c r="BK119" s="242"/>
      <c r="BL119" s="242"/>
      <c r="BM119" s="242"/>
      <c r="BN119" s="242"/>
      <c r="BO119" s="1009" t="s">
        <v>469</v>
      </c>
      <c r="BP119" s="1037"/>
      <c r="BQ119" s="1031">
        <v>71334680</v>
      </c>
      <c r="BR119" s="1032"/>
      <c r="BS119" s="1032"/>
      <c r="BT119" s="1032"/>
      <c r="BU119" s="1032"/>
      <c r="BV119" s="1032">
        <v>71301171</v>
      </c>
      <c r="BW119" s="1032"/>
      <c r="BX119" s="1032"/>
      <c r="BY119" s="1032"/>
      <c r="BZ119" s="1032"/>
      <c r="CA119" s="1032">
        <v>68830477</v>
      </c>
      <c r="CB119" s="1032"/>
      <c r="CC119" s="1032"/>
      <c r="CD119" s="1032"/>
      <c r="CE119" s="1032"/>
      <c r="CF119" s="1033"/>
      <c r="CG119" s="1034"/>
      <c r="CH119" s="1034"/>
      <c r="CI119" s="1034"/>
      <c r="CJ119" s="1035"/>
      <c r="CK119" s="982"/>
      <c r="CL119" s="983"/>
      <c r="CM119" s="1005" t="s">
        <v>470</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v>316698</v>
      </c>
      <c r="DH119" s="1018"/>
      <c r="DI119" s="1018"/>
      <c r="DJ119" s="1018"/>
      <c r="DK119" s="1019"/>
      <c r="DL119" s="1017">
        <v>292068</v>
      </c>
      <c r="DM119" s="1018"/>
      <c r="DN119" s="1018"/>
      <c r="DO119" s="1018"/>
      <c r="DP119" s="1019"/>
      <c r="DQ119" s="1017">
        <v>233327</v>
      </c>
      <c r="DR119" s="1018"/>
      <c r="DS119" s="1018"/>
      <c r="DT119" s="1018"/>
      <c r="DU119" s="1019"/>
      <c r="DV119" s="1020">
        <v>1</v>
      </c>
      <c r="DW119" s="1021"/>
      <c r="DX119" s="1021"/>
      <c r="DY119" s="1021"/>
      <c r="DZ119" s="1022"/>
    </row>
    <row r="120" spans="1:130" s="221" customFormat="1" ht="26.25" customHeight="1" x14ac:dyDescent="0.15">
      <c r="A120" s="1089"/>
      <c r="B120" s="981"/>
      <c r="C120" s="954" t="s">
        <v>445</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441</v>
      </c>
      <c r="AB120" s="991"/>
      <c r="AC120" s="991"/>
      <c r="AD120" s="991"/>
      <c r="AE120" s="992"/>
      <c r="AF120" s="993" t="s">
        <v>131</v>
      </c>
      <c r="AG120" s="991"/>
      <c r="AH120" s="991"/>
      <c r="AI120" s="991"/>
      <c r="AJ120" s="992"/>
      <c r="AK120" s="993" t="s">
        <v>441</v>
      </c>
      <c r="AL120" s="991"/>
      <c r="AM120" s="991"/>
      <c r="AN120" s="991"/>
      <c r="AO120" s="992"/>
      <c r="AP120" s="994" t="s">
        <v>459</v>
      </c>
      <c r="AQ120" s="995"/>
      <c r="AR120" s="995"/>
      <c r="AS120" s="995"/>
      <c r="AT120" s="996"/>
      <c r="AU120" s="1023" t="s">
        <v>471</v>
      </c>
      <c r="AV120" s="1024"/>
      <c r="AW120" s="1024"/>
      <c r="AX120" s="1024"/>
      <c r="AY120" s="1025"/>
      <c r="AZ120" s="961" t="s">
        <v>472</v>
      </c>
      <c r="BA120" s="929"/>
      <c r="BB120" s="929"/>
      <c r="BC120" s="929"/>
      <c r="BD120" s="929"/>
      <c r="BE120" s="929"/>
      <c r="BF120" s="929"/>
      <c r="BG120" s="929"/>
      <c r="BH120" s="929"/>
      <c r="BI120" s="929"/>
      <c r="BJ120" s="929"/>
      <c r="BK120" s="929"/>
      <c r="BL120" s="929"/>
      <c r="BM120" s="929"/>
      <c r="BN120" s="929"/>
      <c r="BO120" s="929"/>
      <c r="BP120" s="930"/>
      <c r="BQ120" s="962">
        <v>11150592</v>
      </c>
      <c r="BR120" s="963"/>
      <c r="BS120" s="963"/>
      <c r="BT120" s="963"/>
      <c r="BU120" s="963"/>
      <c r="BV120" s="963">
        <v>11169438</v>
      </c>
      <c r="BW120" s="963"/>
      <c r="BX120" s="963"/>
      <c r="BY120" s="963"/>
      <c r="BZ120" s="963"/>
      <c r="CA120" s="963">
        <v>12292870</v>
      </c>
      <c r="CB120" s="963"/>
      <c r="CC120" s="963"/>
      <c r="CD120" s="963"/>
      <c r="CE120" s="963"/>
      <c r="CF120" s="976">
        <v>52.6</v>
      </c>
      <c r="CG120" s="977"/>
      <c r="CH120" s="977"/>
      <c r="CI120" s="977"/>
      <c r="CJ120" s="977"/>
      <c r="CK120" s="1038" t="s">
        <v>473</v>
      </c>
      <c r="CL120" s="1039"/>
      <c r="CM120" s="1039"/>
      <c r="CN120" s="1039"/>
      <c r="CO120" s="1040"/>
      <c r="CP120" s="1046" t="s">
        <v>474</v>
      </c>
      <c r="CQ120" s="1047"/>
      <c r="CR120" s="1047"/>
      <c r="CS120" s="1047"/>
      <c r="CT120" s="1047"/>
      <c r="CU120" s="1047"/>
      <c r="CV120" s="1047"/>
      <c r="CW120" s="1047"/>
      <c r="CX120" s="1047"/>
      <c r="CY120" s="1047"/>
      <c r="CZ120" s="1047"/>
      <c r="DA120" s="1047"/>
      <c r="DB120" s="1047"/>
      <c r="DC120" s="1047"/>
      <c r="DD120" s="1047"/>
      <c r="DE120" s="1047"/>
      <c r="DF120" s="1048"/>
      <c r="DG120" s="962">
        <v>14141033</v>
      </c>
      <c r="DH120" s="963"/>
      <c r="DI120" s="963"/>
      <c r="DJ120" s="963"/>
      <c r="DK120" s="963"/>
      <c r="DL120" s="963">
        <v>12642314</v>
      </c>
      <c r="DM120" s="963"/>
      <c r="DN120" s="963"/>
      <c r="DO120" s="963"/>
      <c r="DP120" s="963"/>
      <c r="DQ120" s="963">
        <v>11104846</v>
      </c>
      <c r="DR120" s="963"/>
      <c r="DS120" s="963"/>
      <c r="DT120" s="963"/>
      <c r="DU120" s="963"/>
      <c r="DV120" s="964">
        <v>47.5</v>
      </c>
      <c r="DW120" s="964"/>
      <c r="DX120" s="964"/>
      <c r="DY120" s="964"/>
      <c r="DZ120" s="965"/>
    </row>
    <row r="121" spans="1:130" s="221" customFormat="1" ht="26.25" customHeight="1" x14ac:dyDescent="0.15">
      <c r="A121" s="1089"/>
      <c r="B121" s="981"/>
      <c r="C121" s="1006" t="s">
        <v>475</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131</v>
      </c>
      <c r="AB121" s="991"/>
      <c r="AC121" s="991"/>
      <c r="AD121" s="991"/>
      <c r="AE121" s="992"/>
      <c r="AF121" s="993" t="s">
        <v>131</v>
      </c>
      <c r="AG121" s="991"/>
      <c r="AH121" s="991"/>
      <c r="AI121" s="991"/>
      <c r="AJ121" s="992"/>
      <c r="AK121" s="993" t="s">
        <v>459</v>
      </c>
      <c r="AL121" s="991"/>
      <c r="AM121" s="991"/>
      <c r="AN121" s="991"/>
      <c r="AO121" s="992"/>
      <c r="AP121" s="994" t="s">
        <v>131</v>
      </c>
      <c r="AQ121" s="995"/>
      <c r="AR121" s="995"/>
      <c r="AS121" s="995"/>
      <c r="AT121" s="996"/>
      <c r="AU121" s="1026"/>
      <c r="AV121" s="1027"/>
      <c r="AW121" s="1027"/>
      <c r="AX121" s="1027"/>
      <c r="AY121" s="1028"/>
      <c r="AZ121" s="954" t="s">
        <v>476</v>
      </c>
      <c r="BA121" s="955"/>
      <c r="BB121" s="955"/>
      <c r="BC121" s="955"/>
      <c r="BD121" s="955"/>
      <c r="BE121" s="955"/>
      <c r="BF121" s="955"/>
      <c r="BG121" s="955"/>
      <c r="BH121" s="955"/>
      <c r="BI121" s="955"/>
      <c r="BJ121" s="955"/>
      <c r="BK121" s="955"/>
      <c r="BL121" s="955"/>
      <c r="BM121" s="955"/>
      <c r="BN121" s="955"/>
      <c r="BO121" s="955"/>
      <c r="BP121" s="956"/>
      <c r="BQ121" s="957">
        <v>8872007</v>
      </c>
      <c r="BR121" s="958"/>
      <c r="BS121" s="958"/>
      <c r="BT121" s="958"/>
      <c r="BU121" s="958"/>
      <c r="BV121" s="958">
        <v>9078621</v>
      </c>
      <c r="BW121" s="958"/>
      <c r="BX121" s="958"/>
      <c r="BY121" s="958"/>
      <c r="BZ121" s="958"/>
      <c r="CA121" s="958">
        <v>9142296</v>
      </c>
      <c r="CB121" s="958"/>
      <c r="CC121" s="958"/>
      <c r="CD121" s="958"/>
      <c r="CE121" s="958"/>
      <c r="CF121" s="952">
        <v>39.1</v>
      </c>
      <c r="CG121" s="953"/>
      <c r="CH121" s="953"/>
      <c r="CI121" s="953"/>
      <c r="CJ121" s="953"/>
      <c r="CK121" s="1041"/>
      <c r="CL121" s="1042"/>
      <c r="CM121" s="1042"/>
      <c r="CN121" s="1042"/>
      <c r="CO121" s="1043"/>
      <c r="CP121" s="1051" t="s">
        <v>411</v>
      </c>
      <c r="CQ121" s="1052"/>
      <c r="CR121" s="1052"/>
      <c r="CS121" s="1052"/>
      <c r="CT121" s="1052"/>
      <c r="CU121" s="1052"/>
      <c r="CV121" s="1052"/>
      <c r="CW121" s="1052"/>
      <c r="CX121" s="1052"/>
      <c r="CY121" s="1052"/>
      <c r="CZ121" s="1052"/>
      <c r="DA121" s="1052"/>
      <c r="DB121" s="1052"/>
      <c r="DC121" s="1052"/>
      <c r="DD121" s="1052"/>
      <c r="DE121" s="1052"/>
      <c r="DF121" s="1053"/>
      <c r="DG121" s="957">
        <v>2812992</v>
      </c>
      <c r="DH121" s="958"/>
      <c r="DI121" s="958"/>
      <c r="DJ121" s="958"/>
      <c r="DK121" s="958"/>
      <c r="DL121" s="958">
        <v>2571453</v>
      </c>
      <c r="DM121" s="958"/>
      <c r="DN121" s="958"/>
      <c r="DO121" s="958"/>
      <c r="DP121" s="958"/>
      <c r="DQ121" s="958">
        <v>2297147</v>
      </c>
      <c r="DR121" s="958"/>
      <c r="DS121" s="958"/>
      <c r="DT121" s="958"/>
      <c r="DU121" s="958"/>
      <c r="DV121" s="959">
        <v>9.8000000000000007</v>
      </c>
      <c r="DW121" s="959"/>
      <c r="DX121" s="959"/>
      <c r="DY121" s="959"/>
      <c r="DZ121" s="960"/>
    </row>
    <row r="122" spans="1:130" s="221" customFormat="1" ht="26.25" customHeight="1" x14ac:dyDescent="0.15">
      <c r="A122" s="1089"/>
      <c r="B122" s="981"/>
      <c r="C122" s="954" t="s">
        <v>456</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441</v>
      </c>
      <c r="AB122" s="991"/>
      <c r="AC122" s="991"/>
      <c r="AD122" s="991"/>
      <c r="AE122" s="992"/>
      <c r="AF122" s="993" t="s">
        <v>131</v>
      </c>
      <c r="AG122" s="991"/>
      <c r="AH122" s="991"/>
      <c r="AI122" s="991"/>
      <c r="AJ122" s="992"/>
      <c r="AK122" s="993" t="s">
        <v>441</v>
      </c>
      <c r="AL122" s="991"/>
      <c r="AM122" s="991"/>
      <c r="AN122" s="991"/>
      <c r="AO122" s="992"/>
      <c r="AP122" s="994" t="s">
        <v>441</v>
      </c>
      <c r="AQ122" s="995"/>
      <c r="AR122" s="995"/>
      <c r="AS122" s="995"/>
      <c r="AT122" s="996"/>
      <c r="AU122" s="1026"/>
      <c r="AV122" s="1027"/>
      <c r="AW122" s="1027"/>
      <c r="AX122" s="1027"/>
      <c r="AY122" s="1028"/>
      <c r="AZ122" s="1005" t="s">
        <v>477</v>
      </c>
      <c r="BA122" s="997"/>
      <c r="BB122" s="997"/>
      <c r="BC122" s="997"/>
      <c r="BD122" s="997"/>
      <c r="BE122" s="997"/>
      <c r="BF122" s="997"/>
      <c r="BG122" s="997"/>
      <c r="BH122" s="997"/>
      <c r="BI122" s="997"/>
      <c r="BJ122" s="997"/>
      <c r="BK122" s="997"/>
      <c r="BL122" s="997"/>
      <c r="BM122" s="997"/>
      <c r="BN122" s="997"/>
      <c r="BO122" s="997"/>
      <c r="BP122" s="998"/>
      <c r="BQ122" s="1031">
        <v>45569794</v>
      </c>
      <c r="BR122" s="1032"/>
      <c r="BS122" s="1032"/>
      <c r="BT122" s="1032"/>
      <c r="BU122" s="1032"/>
      <c r="BV122" s="1032">
        <v>43811840</v>
      </c>
      <c r="BW122" s="1032"/>
      <c r="BX122" s="1032"/>
      <c r="BY122" s="1032"/>
      <c r="BZ122" s="1032"/>
      <c r="CA122" s="1032">
        <v>42049409</v>
      </c>
      <c r="CB122" s="1032"/>
      <c r="CC122" s="1032"/>
      <c r="CD122" s="1032"/>
      <c r="CE122" s="1032"/>
      <c r="CF122" s="1049">
        <v>180</v>
      </c>
      <c r="CG122" s="1050"/>
      <c r="CH122" s="1050"/>
      <c r="CI122" s="1050"/>
      <c r="CJ122" s="1050"/>
      <c r="CK122" s="1041"/>
      <c r="CL122" s="1042"/>
      <c r="CM122" s="1042"/>
      <c r="CN122" s="1042"/>
      <c r="CO122" s="1043"/>
      <c r="CP122" s="1051" t="s">
        <v>409</v>
      </c>
      <c r="CQ122" s="1052"/>
      <c r="CR122" s="1052"/>
      <c r="CS122" s="1052"/>
      <c r="CT122" s="1052"/>
      <c r="CU122" s="1052"/>
      <c r="CV122" s="1052"/>
      <c r="CW122" s="1052"/>
      <c r="CX122" s="1052"/>
      <c r="CY122" s="1052"/>
      <c r="CZ122" s="1052"/>
      <c r="DA122" s="1052"/>
      <c r="DB122" s="1052"/>
      <c r="DC122" s="1052"/>
      <c r="DD122" s="1052"/>
      <c r="DE122" s="1052"/>
      <c r="DF122" s="1053"/>
      <c r="DG122" s="957">
        <v>2310753</v>
      </c>
      <c r="DH122" s="958"/>
      <c r="DI122" s="958"/>
      <c r="DJ122" s="958"/>
      <c r="DK122" s="958"/>
      <c r="DL122" s="958">
        <v>1971007</v>
      </c>
      <c r="DM122" s="958"/>
      <c r="DN122" s="958"/>
      <c r="DO122" s="958"/>
      <c r="DP122" s="958"/>
      <c r="DQ122" s="958">
        <v>1586868</v>
      </c>
      <c r="DR122" s="958"/>
      <c r="DS122" s="958"/>
      <c r="DT122" s="958"/>
      <c r="DU122" s="958"/>
      <c r="DV122" s="959">
        <v>6.8</v>
      </c>
      <c r="DW122" s="959"/>
      <c r="DX122" s="959"/>
      <c r="DY122" s="959"/>
      <c r="DZ122" s="960"/>
    </row>
    <row r="123" spans="1:130" s="221" customFormat="1" ht="26.25" customHeight="1" x14ac:dyDescent="0.15">
      <c r="A123" s="1089"/>
      <c r="B123" s="981"/>
      <c r="C123" s="954" t="s">
        <v>463</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v>85385</v>
      </c>
      <c r="AB123" s="991"/>
      <c r="AC123" s="991"/>
      <c r="AD123" s="991"/>
      <c r="AE123" s="992"/>
      <c r="AF123" s="993">
        <v>88335</v>
      </c>
      <c r="AG123" s="991"/>
      <c r="AH123" s="991"/>
      <c r="AI123" s="991"/>
      <c r="AJ123" s="992"/>
      <c r="AK123" s="993">
        <v>88767</v>
      </c>
      <c r="AL123" s="991"/>
      <c r="AM123" s="991"/>
      <c r="AN123" s="991"/>
      <c r="AO123" s="992"/>
      <c r="AP123" s="994">
        <v>0.4</v>
      </c>
      <c r="AQ123" s="995"/>
      <c r="AR123" s="995"/>
      <c r="AS123" s="995"/>
      <c r="AT123" s="996"/>
      <c r="AU123" s="1029"/>
      <c r="AV123" s="1030"/>
      <c r="AW123" s="1030"/>
      <c r="AX123" s="1030"/>
      <c r="AY123" s="1030"/>
      <c r="AZ123" s="242" t="s">
        <v>187</v>
      </c>
      <c r="BA123" s="242"/>
      <c r="BB123" s="242"/>
      <c r="BC123" s="242"/>
      <c r="BD123" s="242"/>
      <c r="BE123" s="242"/>
      <c r="BF123" s="242"/>
      <c r="BG123" s="242"/>
      <c r="BH123" s="242"/>
      <c r="BI123" s="242"/>
      <c r="BJ123" s="242"/>
      <c r="BK123" s="242"/>
      <c r="BL123" s="242"/>
      <c r="BM123" s="242"/>
      <c r="BN123" s="242"/>
      <c r="BO123" s="1009" t="s">
        <v>478</v>
      </c>
      <c r="BP123" s="1037"/>
      <c r="BQ123" s="1095">
        <v>65592393</v>
      </c>
      <c r="BR123" s="1096"/>
      <c r="BS123" s="1096"/>
      <c r="BT123" s="1096"/>
      <c r="BU123" s="1096"/>
      <c r="BV123" s="1096">
        <v>64059899</v>
      </c>
      <c r="BW123" s="1096"/>
      <c r="BX123" s="1096"/>
      <c r="BY123" s="1096"/>
      <c r="BZ123" s="1096"/>
      <c r="CA123" s="1096">
        <v>63484575</v>
      </c>
      <c r="CB123" s="1096"/>
      <c r="CC123" s="1096"/>
      <c r="CD123" s="1096"/>
      <c r="CE123" s="1096"/>
      <c r="CF123" s="1033"/>
      <c r="CG123" s="1034"/>
      <c r="CH123" s="1034"/>
      <c r="CI123" s="1034"/>
      <c r="CJ123" s="1035"/>
      <c r="CK123" s="1041"/>
      <c r="CL123" s="1042"/>
      <c r="CM123" s="1042"/>
      <c r="CN123" s="1042"/>
      <c r="CO123" s="1043"/>
      <c r="CP123" s="1051" t="s">
        <v>479</v>
      </c>
      <c r="CQ123" s="1052"/>
      <c r="CR123" s="1052"/>
      <c r="CS123" s="1052"/>
      <c r="CT123" s="1052"/>
      <c r="CU123" s="1052"/>
      <c r="CV123" s="1052"/>
      <c r="CW123" s="1052"/>
      <c r="CX123" s="1052"/>
      <c r="CY123" s="1052"/>
      <c r="CZ123" s="1052"/>
      <c r="DA123" s="1052"/>
      <c r="DB123" s="1052"/>
      <c r="DC123" s="1052"/>
      <c r="DD123" s="1052"/>
      <c r="DE123" s="1052"/>
      <c r="DF123" s="1053"/>
      <c r="DG123" s="990" t="s">
        <v>131</v>
      </c>
      <c r="DH123" s="991"/>
      <c r="DI123" s="991"/>
      <c r="DJ123" s="991"/>
      <c r="DK123" s="992"/>
      <c r="DL123" s="993" t="s">
        <v>131</v>
      </c>
      <c r="DM123" s="991"/>
      <c r="DN123" s="991"/>
      <c r="DO123" s="991"/>
      <c r="DP123" s="992"/>
      <c r="DQ123" s="993" t="s">
        <v>131</v>
      </c>
      <c r="DR123" s="991"/>
      <c r="DS123" s="991"/>
      <c r="DT123" s="991"/>
      <c r="DU123" s="992"/>
      <c r="DV123" s="994" t="s">
        <v>131</v>
      </c>
      <c r="DW123" s="995"/>
      <c r="DX123" s="995"/>
      <c r="DY123" s="995"/>
      <c r="DZ123" s="996"/>
    </row>
    <row r="124" spans="1:130" s="221" customFormat="1" ht="26.25" customHeight="1" thickBot="1" x14ac:dyDescent="0.2">
      <c r="A124" s="1089"/>
      <c r="B124" s="981"/>
      <c r="C124" s="954" t="s">
        <v>466</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131</v>
      </c>
      <c r="AB124" s="991"/>
      <c r="AC124" s="991"/>
      <c r="AD124" s="991"/>
      <c r="AE124" s="992"/>
      <c r="AF124" s="993" t="s">
        <v>441</v>
      </c>
      <c r="AG124" s="991"/>
      <c r="AH124" s="991"/>
      <c r="AI124" s="991"/>
      <c r="AJ124" s="992"/>
      <c r="AK124" s="993" t="s">
        <v>441</v>
      </c>
      <c r="AL124" s="991"/>
      <c r="AM124" s="991"/>
      <c r="AN124" s="991"/>
      <c r="AO124" s="992"/>
      <c r="AP124" s="994" t="s">
        <v>441</v>
      </c>
      <c r="AQ124" s="995"/>
      <c r="AR124" s="995"/>
      <c r="AS124" s="995"/>
      <c r="AT124" s="996"/>
      <c r="AU124" s="1091" t="s">
        <v>480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26.6</v>
      </c>
      <c r="BR124" s="1059"/>
      <c r="BS124" s="1059"/>
      <c r="BT124" s="1059"/>
      <c r="BU124" s="1059"/>
      <c r="BV124" s="1059">
        <v>32.1</v>
      </c>
      <c r="BW124" s="1059"/>
      <c r="BX124" s="1059"/>
      <c r="BY124" s="1059"/>
      <c r="BZ124" s="1059"/>
      <c r="CA124" s="1059">
        <v>22.8</v>
      </c>
      <c r="CB124" s="1059"/>
      <c r="CC124" s="1059"/>
      <c r="CD124" s="1059"/>
      <c r="CE124" s="1059"/>
      <c r="CF124" s="1060"/>
      <c r="CG124" s="1061"/>
      <c r="CH124" s="1061"/>
      <c r="CI124" s="1061"/>
      <c r="CJ124" s="1062"/>
      <c r="CK124" s="1044"/>
      <c r="CL124" s="1044"/>
      <c r="CM124" s="1044"/>
      <c r="CN124" s="1044"/>
      <c r="CO124" s="1045"/>
      <c r="CP124" s="1051" t="s">
        <v>481</v>
      </c>
      <c r="CQ124" s="1052"/>
      <c r="CR124" s="1052"/>
      <c r="CS124" s="1052"/>
      <c r="CT124" s="1052"/>
      <c r="CU124" s="1052"/>
      <c r="CV124" s="1052"/>
      <c r="CW124" s="1052"/>
      <c r="CX124" s="1052"/>
      <c r="CY124" s="1052"/>
      <c r="CZ124" s="1052"/>
      <c r="DA124" s="1052"/>
      <c r="DB124" s="1052"/>
      <c r="DC124" s="1052"/>
      <c r="DD124" s="1052"/>
      <c r="DE124" s="1052"/>
      <c r="DF124" s="1053"/>
      <c r="DG124" s="1036" t="s">
        <v>441</v>
      </c>
      <c r="DH124" s="1018"/>
      <c r="DI124" s="1018"/>
      <c r="DJ124" s="1018"/>
      <c r="DK124" s="1019"/>
      <c r="DL124" s="1017" t="s">
        <v>131</v>
      </c>
      <c r="DM124" s="1018"/>
      <c r="DN124" s="1018"/>
      <c r="DO124" s="1018"/>
      <c r="DP124" s="1019"/>
      <c r="DQ124" s="1017" t="s">
        <v>131</v>
      </c>
      <c r="DR124" s="1018"/>
      <c r="DS124" s="1018"/>
      <c r="DT124" s="1018"/>
      <c r="DU124" s="1019"/>
      <c r="DV124" s="1020" t="s">
        <v>131</v>
      </c>
      <c r="DW124" s="1021"/>
      <c r="DX124" s="1021"/>
      <c r="DY124" s="1021"/>
      <c r="DZ124" s="1022"/>
    </row>
    <row r="125" spans="1:130" s="221" customFormat="1" ht="26.25" customHeight="1" x14ac:dyDescent="0.15">
      <c r="A125" s="1089"/>
      <c r="B125" s="981"/>
      <c r="C125" s="954" t="s">
        <v>468</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131</v>
      </c>
      <c r="AB125" s="991"/>
      <c r="AC125" s="991"/>
      <c r="AD125" s="991"/>
      <c r="AE125" s="992"/>
      <c r="AF125" s="993" t="s">
        <v>131</v>
      </c>
      <c r="AG125" s="991"/>
      <c r="AH125" s="991"/>
      <c r="AI125" s="991"/>
      <c r="AJ125" s="992"/>
      <c r="AK125" s="993" t="s">
        <v>131</v>
      </c>
      <c r="AL125" s="991"/>
      <c r="AM125" s="991"/>
      <c r="AN125" s="991"/>
      <c r="AO125" s="992"/>
      <c r="AP125" s="994" t="s">
        <v>131</v>
      </c>
      <c r="AQ125" s="995"/>
      <c r="AR125" s="995"/>
      <c r="AS125" s="995"/>
      <c r="AT125" s="99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4" t="s">
        <v>482</v>
      </c>
      <c r="CL125" s="1039"/>
      <c r="CM125" s="1039"/>
      <c r="CN125" s="1039"/>
      <c r="CO125" s="1040"/>
      <c r="CP125" s="961" t="s">
        <v>483</v>
      </c>
      <c r="CQ125" s="929"/>
      <c r="CR125" s="929"/>
      <c r="CS125" s="929"/>
      <c r="CT125" s="929"/>
      <c r="CU125" s="929"/>
      <c r="CV125" s="929"/>
      <c r="CW125" s="929"/>
      <c r="CX125" s="929"/>
      <c r="CY125" s="929"/>
      <c r="CZ125" s="929"/>
      <c r="DA125" s="929"/>
      <c r="DB125" s="929"/>
      <c r="DC125" s="929"/>
      <c r="DD125" s="929"/>
      <c r="DE125" s="929"/>
      <c r="DF125" s="930"/>
      <c r="DG125" s="962" t="s">
        <v>131</v>
      </c>
      <c r="DH125" s="963"/>
      <c r="DI125" s="963"/>
      <c r="DJ125" s="963"/>
      <c r="DK125" s="963"/>
      <c r="DL125" s="963" t="s">
        <v>459</v>
      </c>
      <c r="DM125" s="963"/>
      <c r="DN125" s="963"/>
      <c r="DO125" s="963"/>
      <c r="DP125" s="963"/>
      <c r="DQ125" s="963" t="s">
        <v>131</v>
      </c>
      <c r="DR125" s="963"/>
      <c r="DS125" s="963"/>
      <c r="DT125" s="963"/>
      <c r="DU125" s="963"/>
      <c r="DV125" s="964" t="s">
        <v>131</v>
      </c>
      <c r="DW125" s="964"/>
      <c r="DX125" s="964"/>
      <c r="DY125" s="964"/>
      <c r="DZ125" s="965"/>
    </row>
    <row r="126" spans="1:130" s="221" customFormat="1" ht="26.25" customHeight="1" thickBot="1" x14ac:dyDescent="0.2">
      <c r="A126" s="1089"/>
      <c r="B126" s="981"/>
      <c r="C126" s="954" t="s">
        <v>470</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131</v>
      </c>
      <c r="AB126" s="991"/>
      <c r="AC126" s="991"/>
      <c r="AD126" s="991"/>
      <c r="AE126" s="992"/>
      <c r="AF126" s="993" t="s">
        <v>131</v>
      </c>
      <c r="AG126" s="991"/>
      <c r="AH126" s="991"/>
      <c r="AI126" s="991"/>
      <c r="AJ126" s="992"/>
      <c r="AK126" s="993" t="s">
        <v>131</v>
      </c>
      <c r="AL126" s="991"/>
      <c r="AM126" s="991"/>
      <c r="AN126" s="991"/>
      <c r="AO126" s="992"/>
      <c r="AP126" s="994" t="s">
        <v>459</v>
      </c>
      <c r="AQ126" s="995"/>
      <c r="AR126" s="995"/>
      <c r="AS126" s="995"/>
      <c r="AT126" s="99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5"/>
      <c r="CL126" s="1042"/>
      <c r="CM126" s="1042"/>
      <c r="CN126" s="1042"/>
      <c r="CO126" s="1043"/>
      <c r="CP126" s="954" t="s">
        <v>484</v>
      </c>
      <c r="CQ126" s="955"/>
      <c r="CR126" s="955"/>
      <c r="CS126" s="955"/>
      <c r="CT126" s="955"/>
      <c r="CU126" s="955"/>
      <c r="CV126" s="955"/>
      <c r="CW126" s="955"/>
      <c r="CX126" s="955"/>
      <c r="CY126" s="955"/>
      <c r="CZ126" s="955"/>
      <c r="DA126" s="955"/>
      <c r="DB126" s="955"/>
      <c r="DC126" s="955"/>
      <c r="DD126" s="955"/>
      <c r="DE126" s="955"/>
      <c r="DF126" s="956"/>
      <c r="DG126" s="957" t="s">
        <v>131</v>
      </c>
      <c r="DH126" s="958"/>
      <c r="DI126" s="958"/>
      <c r="DJ126" s="958"/>
      <c r="DK126" s="958"/>
      <c r="DL126" s="958" t="s">
        <v>131</v>
      </c>
      <c r="DM126" s="958"/>
      <c r="DN126" s="958"/>
      <c r="DO126" s="958"/>
      <c r="DP126" s="958"/>
      <c r="DQ126" s="958" t="s">
        <v>131</v>
      </c>
      <c r="DR126" s="958"/>
      <c r="DS126" s="958"/>
      <c r="DT126" s="958"/>
      <c r="DU126" s="958"/>
      <c r="DV126" s="959" t="s">
        <v>131</v>
      </c>
      <c r="DW126" s="959"/>
      <c r="DX126" s="959"/>
      <c r="DY126" s="959"/>
      <c r="DZ126" s="960"/>
    </row>
    <row r="127" spans="1:130" s="221" customFormat="1" ht="26.25" customHeight="1" x14ac:dyDescent="0.15">
      <c r="A127" s="1090"/>
      <c r="B127" s="983"/>
      <c r="C127" s="1005" t="s">
        <v>485</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v>85809</v>
      </c>
      <c r="AB127" s="991"/>
      <c r="AC127" s="991"/>
      <c r="AD127" s="991"/>
      <c r="AE127" s="992"/>
      <c r="AF127" s="993">
        <v>74893</v>
      </c>
      <c r="AG127" s="991"/>
      <c r="AH127" s="991"/>
      <c r="AI127" s="991"/>
      <c r="AJ127" s="992"/>
      <c r="AK127" s="993">
        <v>60346</v>
      </c>
      <c r="AL127" s="991"/>
      <c r="AM127" s="991"/>
      <c r="AN127" s="991"/>
      <c r="AO127" s="992"/>
      <c r="AP127" s="994">
        <v>0.3</v>
      </c>
      <c r="AQ127" s="995"/>
      <c r="AR127" s="995"/>
      <c r="AS127" s="995"/>
      <c r="AT127" s="996"/>
      <c r="AU127" s="223"/>
      <c r="AV127" s="223"/>
      <c r="AW127" s="223"/>
      <c r="AX127" s="1063" t="s">
        <v>486</v>
      </c>
      <c r="AY127" s="1064"/>
      <c r="AZ127" s="1064"/>
      <c r="BA127" s="1064"/>
      <c r="BB127" s="1064"/>
      <c r="BC127" s="1064"/>
      <c r="BD127" s="1064"/>
      <c r="BE127" s="1065"/>
      <c r="BF127" s="1066" t="s">
        <v>487</v>
      </c>
      <c r="BG127" s="1064"/>
      <c r="BH127" s="1064"/>
      <c r="BI127" s="1064"/>
      <c r="BJ127" s="1064"/>
      <c r="BK127" s="1064"/>
      <c r="BL127" s="1065"/>
      <c r="BM127" s="1066" t="s">
        <v>488</v>
      </c>
      <c r="BN127" s="1064"/>
      <c r="BO127" s="1064"/>
      <c r="BP127" s="1064"/>
      <c r="BQ127" s="1064"/>
      <c r="BR127" s="1064"/>
      <c r="BS127" s="1065"/>
      <c r="BT127" s="1066" t="s">
        <v>489</v>
      </c>
      <c r="BU127" s="1064"/>
      <c r="BV127" s="1064"/>
      <c r="BW127" s="1064"/>
      <c r="BX127" s="1064"/>
      <c r="BY127" s="1064"/>
      <c r="BZ127" s="1087"/>
      <c r="CA127" s="223"/>
      <c r="CB127" s="223"/>
      <c r="CC127" s="223"/>
      <c r="CD127" s="246"/>
      <c r="CE127" s="246"/>
      <c r="CF127" s="246"/>
      <c r="CG127" s="223"/>
      <c r="CH127" s="223"/>
      <c r="CI127" s="223"/>
      <c r="CJ127" s="245"/>
      <c r="CK127" s="1055"/>
      <c r="CL127" s="1042"/>
      <c r="CM127" s="1042"/>
      <c r="CN127" s="1042"/>
      <c r="CO127" s="1043"/>
      <c r="CP127" s="954" t="s">
        <v>490</v>
      </c>
      <c r="CQ127" s="955"/>
      <c r="CR127" s="955"/>
      <c r="CS127" s="955"/>
      <c r="CT127" s="955"/>
      <c r="CU127" s="955"/>
      <c r="CV127" s="955"/>
      <c r="CW127" s="955"/>
      <c r="CX127" s="955"/>
      <c r="CY127" s="955"/>
      <c r="CZ127" s="955"/>
      <c r="DA127" s="955"/>
      <c r="DB127" s="955"/>
      <c r="DC127" s="955"/>
      <c r="DD127" s="955"/>
      <c r="DE127" s="955"/>
      <c r="DF127" s="956"/>
      <c r="DG127" s="957" t="s">
        <v>459</v>
      </c>
      <c r="DH127" s="958"/>
      <c r="DI127" s="958"/>
      <c r="DJ127" s="958"/>
      <c r="DK127" s="958"/>
      <c r="DL127" s="958" t="s">
        <v>131</v>
      </c>
      <c r="DM127" s="958"/>
      <c r="DN127" s="958"/>
      <c r="DO127" s="958"/>
      <c r="DP127" s="958"/>
      <c r="DQ127" s="958" t="s">
        <v>131</v>
      </c>
      <c r="DR127" s="958"/>
      <c r="DS127" s="958"/>
      <c r="DT127" s="958"/>
      <c r="DU127" s="958"/>
      <c r="DV127" s="959" t="s">
        <v>441</v>
      </c>
      <c r="DW127" s="959"/>
      <c r="DX127" s="959"/>
      <c r="DY127" s="959"/>
      <c r="DZ127" s="960"/>
    </row>
    <row r="128" spans="1:130" s="221" customFormat="1" ht="26.25" customHeight="1" thickBot="1" x14ac:dyDescent="0.2">
      <c r="A128" s="1073" t="s">
        <v>491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492</v>
      </c>
      <c r="X128" s="1075"/>
      <c r="Y128" s="1075"/>
      <c r="Z128" s="1076"/>
      <c r="AA128" s="1077">
        <v>585798</v>
      </c>
      <c r="AB128" s="1078"/>
      <c r="AC128" s="1078"/>
      <c r="AD128" s="1078"/>
      <c r="AE128" s="1079"/>
      <c r="AF128" s="1080">
        <v>573069</v>
      </c>
      <c r="AG128" s="1078"/>
      <c r="AH128" s="1078"/>
      <c r="AI128" s="1078"/>
      <c r="AJ128" s="1079"/>
      <c r="AK128" s="1080">
        <v>628664</v>
      </c>
      <c r="AL128" s="1078"/>
      <c r="AM128" s="1078"/>
      <c r="AN128" s="1078"/>
      <c r="AO128" s="1079"/>
      <c r="AP128" s="1081"/>
      <c r="AQ128" s="1082"/>
      <c r="AR128" s="1082"/>
      <c r="AS128" s="1082"/>
      <c r="AT128" s="1083"/>
      <c r="AU128" s="223"/>
      <c r="AV128" s="223"/>
      <c r="AW128" s="223"/>
      <c r="AX128" s="928" t="s">
        <v>493</v>
      </c>
      <c r="AY128" s="929"/>
      <c r="AZ128" s="929"/>
      <c r="BA128" s="929"/>
      <c r="BB128" s="929"/>
      <c r="BC128" s="929"/>
      <c r="BD128" s="929"/>
      <c r="BE128" s="930"/>
      <c r="BF128" s="1084" t="s">
        <v>131</v>
      </c>
      <c r="BG128" s="1085"/>
      <c r="BH128" s="1085"/>
      <c r="BI128" s="1085"/>
      <c r="BJ128" s="1085"/>
      <c r="BK128" s="1085"/>
      <c r="BL128" s="1086"/>
      <c r="BM128" s="1084">
        <v>11.88</v>
      </c>
      <c r="BN128" s="1085"/>
      <c r="BO128" s="1085"/>
      <c r="BP128" s="1085"/>
      <c r="BQ128" s="1085"/>
      <c r="BR128" s="1085"/>
      <c r="BS128" s="1086"/>
      <c r="BT128" s="1084">
        <v>20</v>
      </c>
      <c r="BU128" s="1085"/>
      <c r="BV128" s="1085"/>
      <c r="BW128" s="1085"/>
      <c r="BX128" s="1085"/>
      <c r="BY128" s="1085"/>
      <c r="BZ128" s="1108"/>
      <c r="CA128" s="246"/>
      <c r="CB128" s="246"/>
      <c r="CC128" s="246"/>
      <c r="CD128" s="246"/>
      <c r="CE128" s="246"/>
      <c r="CF128" s="246"/>
      <c r="CG128" s="223"/>
      <c r="CH128" s="223"/>
      <c r="CI128" s="223"/>
      <c r="CJ128" s="245"/>
      <c r="CK128" s="1056"/>
      <c r="CL128" s="1057"/>
      <c r="CM128" s="1057"/>
      <c r="CN128" s="1057"/>
      <c r="CO128" s="1058"/>
      <c r="CP128" s="1067" t="s">
        <v>494</v>
      </c>
      <c r="CQ128" s="758"/>
      <c r="CR128" s="758"/>
      <c r="CS128" s="758"/>
      <c r="CT128" s="758"/>
      <c r="CU128" s="758"/>
      <c r="CV128" s="758"/>
      <c r="CW128" s="758"/>
      <c r="CX128" s="758"/>
      <c r="CY128" s="758"/>
      <c r="CZ128" s="758"/>
      <c r="DA128" s="758"/>
      <c r="DB128" s="758"/>
      <c r="DC128" s="758"/>
      <c r="DD128" s="758"/>
      <c r="DE128" s="758"/>
      <c r="DF128" s="1068"/>
      <c r="DG128" s="1069" t="s">
        <v>441</v>
      </c>
      <c r="DH128" s="1070"/>
      <c r="DI128" s="1070"/>
      <c r="DJ128" s="1070"/>
      <c r="DK128" s="1070"/>
      <c r="DL128" s="1070" t="s">
        <v>441</v>
      </c>
      <c r="DM128" s="1070"/>
      <c r="DN128" s="1070"/>
      <c r="DO128" s="1070"/>
      <c r="DP128" s="1070"/>
      <c r="DQ128" s="1070" t="s">
        <v>131</v>
      </c>
      <c r="DR128" s="1070"/>
      <c r="DS128" s="1070"/>
      <c r="DT128" s="1070"/>
      <c r="DU128" s="1070"/>
      <c r="DV128" s="1071" t="s">
        <v>459</v>
      </c>
      <c r="DW128" s="1071"/>
      <c r="DX128" s="1071"/>
      <c r="DY128" s="1071"/>
      <c r="DZ128" s="1072"/>
    </row>
    <row r="129" spans="1:131" s="221" customFormat="1" ht="26.25" customHeight="1" x14ac:dyDescent="0.15">
      <c r="A129" s="966" t="s">
        <v>108</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495</v>
      </c>
      <c r="X129" s="1103"/>
      <c r="Y129" s="1103"/>
      <c r="Z129" s="1104"/>
      <c r="AA129" s="990">
        <v>26888854</v>
      </c>
      <c r="AB129" s="991"/>
      <c r="AC129" s="991"/>
      <c r="AD129" s="991"/>
      <c r="AE129" s="992"/>
      <c r="AF129" s="993">
        <v>27632723</v>
      </c>
      <c r="AG129" s="991"/>
      <c r="AH129" s="991"/>
      <c r="AI129" s="991"/>
      <c r="AJ129" s="992"/>
      <c r="AK129" s="993">
        <v>28388475</v>
      </c>
      <c r="AL129" s="991"/>
      <c r="AM129" s="991"/>
      <c r="AN129" s="991"/>
      <c r="AO129" s="992"/>
      <c r="AP129" s="1105"/>
      <c r="AQ129" s="1106"/>
      <c r="AR129" s="1106"/>
      <c r="AS129" s="1106"/>
      <c r="AT129" s="1107"/>
      <c r="AU129" s="224"/>
      <c r="AV129" s="224"/>
      <c r="AW129" s="224"/>
      <c r="AX129" s="1097" t="s">
        <v>496</v>
      </c>
      <c r="AY129" s="955"/>
      <c r="AZ129" s="955"/>
      <c r="BA129" s="955"/>
      <c r="BB129" s="955"/>
      <c r="BC129" s="955"/>
      <c r="BD129" s="955"/>
      <c r="BE129" s="956"/>
      <c r="BF129" s="1098" t="s">
        <v>459</v>
      </c>
      <c r="BG129" s="1099"/>
      <c r="BH129" s="1099"/>
      <c r="BI129" s="1099"/>
      <c r="BJ129" s="1099"/>
      <c r="BK129" s="1099"/>
      <c r="BL129" s="1100"/>
      <c r="BM129" s="1098">
        <v>16.88</v>
      </c>
      <c r="BN129" s="1099"/>
      <c r="BO129" s="1099"/>
      <c r="BP129" s="1099"/>
      <c r="BQ129" s="1099"/>
      <c r="BR129" s="1099"/>
      <c r="BS129" s="1100"/>
      <c r="BT129" s="1098">
        <v>30</v>
      </c>
      <c r="BU129" s="1099"/>
      <c r="BV129" s="1099"/>
      <c r="BW129" s="1099"/>
      <c r="BX129" s="1099"/>
      <c r="BY129" s="1099"/>
      <c r="BZ129" s="110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6" t="s">
        <v>497</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498</v>
      </c>
      <c r="X130" s="1103"/>
      <c r="Y130" s="1103"/>
      <c r="Z130" s="1104"/>
      <c r="AA130" s="990">
        <v>5349936</v>
      </c>
      <c r="AB130" s="991"/>
      <c r="AC130" s="991"/>
      <c r="AD130" s="991"/>
      <c r="AE130" s="992"/>
      <c r="AF130" s="993">
        <v>5133411</v>
      </c>
      <c r="AG130" s="991"/>
      <c r="AH130" s="991"/>
      <c r="AI130" s="991"/>
      <c r="AJ130" s="992"/>
      <c r="AK130" s="993">
        <v>5027547</v>
      </c>
      <c r="AL130" s="991"/>
      <c r="AM130" s="991"/>
      <c r="AN130" s="991"/>
      <c r="AO130" s="992"/>
      <c r="AP130" s="1105"/>
      <c r="AQ130" s="1106"/>
      <c r="AR130" s="1106"/>
      <c r="AS130" s="1106"/>
      <c r="AT130" s="1107"/>
      <c r="AU130" s="224"/>
      <c r="AV130" s="224"/>
      <c r="AW130" s="224"/>
      <c r="AX130" s="1097" t="s">
        <v>499</v>
      </c>
      <c r="AY130" s="955"/>
      <c r="AZ130" s="955"/>
      <c r="BA130" s="955"/>
      <c r="BB130" s="955"/>
      <c r="BC130" s="955"/>
      <c r="BD130" s="955"/>
      <c r="BE130" s="956"/>
      <c r="BF130" s="1133">
        <v>7.5</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500</v>
      </c>
      <c r="X131" s="1140"/>
      <c r="Y131" s="1140"/>
      <c r="Z131" s="1141"/>
      <c r="AA131" s="1036">
        <v>21538918</v>
      </c>
      <c r="AB131" s="1018"/>
      <c r="AC131" s="1018"/>
      <c r="AD131" s="1018"/>
      <c r="AE131" s="1019"/>
      <c r="AF131" s="1017">
        <v>22499312</v>
      </c>
      <c r="AG131" s="1018"/>
      <c r="AH131" s="1018"/>
      <c r="AI131" s="1018"/>
      <c r="AJ131" s="1019"/>
      <c r="AK131" s="1017">
        <v>23360928</v>
      </c>
      <c r="AL131" s="1018"/>
      <c r="AM131" s="1018"/>
      <c r="AN131" s="1018"/>
      <c r="AO131" s="1019"/>
      <c r="AP131" s="1142"/>
      <c r="AQ131" s="1143"/>
      <c r="AR131" s="1143"/>
      <c r="AS131" s="1143"/>
      <c r="AT131" s="1144"/>
      <c r="AU131" s="224"/>
      <c r="AV131" s="224"/>
      <c r="AW131" s="224"/>
      <c r="AX131" s="1115" t="s">
        <v>501</v>
      </c>
      <c r="AY131" s="758"/>
      <c r="AZ131" s="758"/>
      <c r="BA131" s="758"/>
      <c r="BB131" s="758"/>
      <c r="BC131" s="758"/>
      <c r="BD131" s="758"/>
      <c r="BE131" s="1068"/>
      <c r="BF131" s="1116">
        <v>22.8</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2" t="s">
        <v>502</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503</v>
      </c>
      <c r="W132" s="1126"/>
      <c r="X132" s="1126"/>
      <c r="Y132" s="1126"/>
      <c r="Z132" s="1127"/>
      <c r="AA132" s="1128">
        <v>8.1601081349999998</v>
      </c>
      <c r="AB132" s="1129"/>
      <c r="AC132" s="1129"/>
      <c r="AD132" s="1129"/>
      <c r="AE132" s="1130"/>
      <c r="AF132" s="1131">
        <v>7.3912173799999996</v>
      </c>
      <c r="AG132" s="1129"/>
      <c r="AH132" s="1129"/>
      <c r="AI132" s="1129"/>
      <c r="AJ132" s="1130"/>
      <c r="AK132" s="1131">
        <v>7.1224524980000004</v>
      </c>
      <c r="AL132" s="1129"/>
      <c r="AM132" s="1129"/>
      <c r="AN132" s="1129"/>
      <c r="AO132" s="1130"/>
      <c r="AP132" s="1033"/>
      <c r="AQ132" s="1034"/>
      <c r="AR132" s="1034"/>
      <c r="AS132" s="1034"/>
      <c r="AT132" s="113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504</v>
      </c>
      <c r="W133" s="1109"/>
      <c r="X133" s="1109"/>
      <c r="Y133" s="1109"/>
      <c r="Z133" s="1110"/>
      <c r="AA133" s="1111">
        <v>8.4</v>
      </c>
      <c r="AB133" s="1112"/>
      <c r="AC133" s="1112"/>
      <c r="AD133" s="1112"/>
      <c r="AE133" s="1113"/>
      <c r="AF133" s="1111">
        <v>8</v>
      </c>
      <c r="AG133" s="1112"/>
      <c r="AH133" s="1112"/>
      <c r="AI133" s="1112"/>
      <c r="AJ133" s="1113"/>
      <c r="AK133" s="1111">
        <v>7.5</v>
      </c>
      <c r="AL133" s="1112"/>
      <c r="AM133" s="1112"/>
      <c r="AN133" s="1112"/>
      <c r="AO133" s="1113"/>
      <c r="AP133" s="1060"/>
      <c r="AQ133" s="1061"/>
      <c r="AR133" s="1061"/>
      <c r="AS133" s="1061"/>
      <c r="AT133" s="111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5x3tXN8TvT4r233hm5DwqQTkDNrpqHUPvnoAiwfgZ/YhsV9qJ3zThcm8dl7oAifx9CqxzcmnFePbT1IXDWnoHA==" saltValue="V7NG1Z/TNV5ULN0SyomT9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4QhbzAtSDtI1zrtt1caQ9Urzb/wqJvqEwdivTEJ7PhntbfFy9xtUDy3NJU5sV08z8xLSKS/3/U9mwgogEJRtIQ==" saltValue="PiGzWNLOxQKzoB++fxq9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52" zoomScale="70" zoomScaleNormal="7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YQJ/naBWQJO830L2y7kvAv1jEw6raZriaM4KN+m3yfgPy+ZBfdpdZVmRqYbUXsIJR5H2veEqoiNqr4bOIw4eA==" saltValue="BNSrklgk3P1Vw5hwe+6Y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2" zoomScale="70" zoomScaleSheetLayoutView="70" workbookViewId="0">
      <selection activeCell="AO38" sqref="AO38"/>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506</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507</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508</v>
      </c>
      <c r="AP7" s="263"/>
      <c r="AQ7" s="264" t="s">
        <v>509</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510</v>
      </c>
      <c r="AQ8" s="270" t="s">
        <v>511</v>
      </c>
      <c r="AR8" s="271" t="s">
        <v>512</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513</v>
      </c>
      <c r="AL9" s="1149"/>
      <c r="AM9" s="1149"/>
      <c r="AN9" s="1150"/>
      <c r="AO9" s="272">
        <v>7647224</v>
      </c>
      <c r="AP9" s="272">
        <v>77717</v>
      </c>
      <c r="AQ9" s="273">
        <v>85700</v>
      </c>
      <c r="AR9" s="274">
        <v>-9.3000000000000007</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514</v>
      </c>
      <c r="AL10" s="1149"/>
      <c r="AM10" s="1149"/>
      <c r="AN10" s="1150"/>
      <c r="AO10" s="275">
        <v>822442</v>
      </c>
      <c r="AP10" s="275">
        <v>8358</v>
      </c>
      <c r="AQ10" s="276">
        <v>7424</v>
      </c>
      <c r="AR10" s="277">
        <v>12.6</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515</v>
      </c>
      <c r="AL11" s="1149"/>
      <c r="AM11" s="1149"/>
      <c r="AN11" s="1150"/>
      <c r="AO11" s="275" t="s">
        <v>516</v>
      </c>
      <c r="AP11" s="275" t="s">
        <v>516</v>
      </c>
      <c r="AQ11" s="276">
        <v>1613</v>
      </c>
      <c r="AR11" s="277" t="s">
        <v>516</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517</v>
      </c>
      <c r="AL12" s="1149"/>
      <c r="AM12" s="1149"/>
      <c r="AN12" s="1150"/>
      <c r="AO12" s="275" t="s">
        <v>516</v>
      </c>
      <c r="AP12" s="275" t="s">
        <v>516</v>
      </c>
      <c r="AQ12" s="276">
        <v>12</v>
      </c>
      <c r="AR12" s="277" t="s">
        <v>516</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518</v>
      </c>
      <c r="AL13" s="1149"/>
      <c r="AM13" s="1149"/>
      <c r="AN13" s="1150"/>
      <c r="AO13" s="275">
        <v>218775</v>
      </c>
      <c r="AP13" s="275">
        <v>2223</v>
      </c>
      <c r="AQ13" s="276">
        <v>3153</v>
      </c>
      <c r="AR13" s="277">
        <v>-29.5</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519</v>
      </c>
      <c r="AL14" s="1149"/>
      <c r="AM14" s="1149"/>
      <c r="AN14" s="1150"/>
      <c r="AO14" s="275">
        <v>91251</v>
      </c>
      <c r="AP14" s="275">
        <v>927</v>
      </c>
      <c r="AQ14" s="276">
        <v>1845</v>
      </c>
      <c r="AR14" s="277">
        <v>-49.8</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520</v>
      </c>
      <c r="AL15" s="1152"/>
      <c r="AM15" s="1152"/>
      <c r="AN15" s="1153"/>
      <c r="AO15" s="275">
        <v>-565633</v>
      </c>
      <c r="AP15" s="275">
        <v>-5748</v>
      </c>
      <c r="AQ15" s="276">
        <v>-6635</v>
      </c>
      <c r="AR15" s="277">
        <v>-13.4</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187</v>
      </c>
      <c r="AL16" s="1152"/>
      <c r="AM16" s="1152"/>
      <c r="AN16" s="1153"/>
      <c r="AO16" s="275">
        <v>8214059</v>
      </c>
      <c r="AP16" s="275">
        <v>83478</v>
      </c>
      <c r="AQ16" s="276">
        <v>93111</v>
      </c>
      <c r="AR16" s="277">
        <v>-10.3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521</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522</v>
      </c>
      <c r="AP20" s="284" t="s">
        <v>523</v>
      </c>
      <c r="AQ20" s="285" t="s">
        <v>524</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525</v>
      </c>
      <c r="AL21" s="1155"/>
      <c r="AM21" s="1155"/>
      <c r="AN21" s="1156"/>
      <c r="AO21" s="288">
        <v>7.33</v>
      </c>
      <c r="AP21" s="289">
        <v>8.58</v>
      </c>
      <c r="AQ21" s="290">
        <v>-1.25</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526</v>
      </c>
      <c r="AL22" s="1155"/>
      <c r="AM22" s="1155"/>
      <c r="AN22" s="1156"/>
      <c r="AO22" s="293">
        <v>96.8</v>
      </c>
      <c r="AP22" s="294">
        <v>97.7</v>
      </c>
      <c r="AQ22" s="295">
        <v>-0.9</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5" t="s">
        <v>527</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x14ac:dyDescent="0.15">
      <c r="A27" s="300"/>
      <c r="AO27" s="253"/>
      <c r="AP27" s="253"/>
      <c r="AQ27" s="253"/>
      <c r="AR27" s="253"/>
      <c r="AS27" s="253"/>
      <c r="AT27" s="253"/>
    </row>
    <row r="28" spans="1:46" ht="17.25" x14ac:dyDescent="0.15">
      <c r="A28" s="254" t="s">
        <v>528</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529</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508</v>
      </c>
      <c r="AP30" s="263"/>
      <c r="AQ30" s="264" t="s">
        <v>509</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510</v>
      </c>
      <c r="AQ31" s="270" t="s">
        <v>511</v>
      </c>
      <c r="AR31" s="271" t="s">
        <v>512</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530</v>
      </c>
      <c r="AL32" s="1163"/>
      <c r="AM32" s="1163"/>
      <c r="AN32" s="1164"/>
      <c r="AO32" s="303">
        <v>4787820</v>
      </c>
      <c r="AP32" s="303">
        <v>48658</v>
      </c>
      <c r="AQ32" s="304">
        <v>61596</v>
      </c>
      <c r="AR32" s="305">
        <v>-21</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531</v>
      </c>
      <c r="AL33" s="1163"/>
      <c r="AM33" s="1163"/>
      <c r="AN33" s="1164"/>
      <c r="AO33" s="303" t="s">
        <v>516</v>
      </c>
      <c r="AP33" s="303" t="s">
        <v>516</v>
      </c>
      <c r="AQ33" s="304" t="s">
        <v>516</v>
      </c>
      <c r="AR33" s="305" t="s">
        <v>516</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532</v>
      </c>
      <c r="AL34" s="1163"/>
      <c r="AM34" s="1163"/>
      <c r="AN34" s="1164"/>
      <c r="AO34" s="303" t="s">
        <v>516</v>
      </c>
      <c r="AP34" s="303" t="s">
        <v>516</v>
      </c>
      <c r="AQ34" s="304">
        <v>3</v>
      </c>
      <c r="AR34" s="305" t="s">
        <v>516</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533</v>
      </c>
      <c r="AL35" s="1163"/>
      <c r="AM35" s="1163"/>
      <c r="AN35" s="1164"/>
      <c r="AO35" s="303">
        <v>1909366</v>
      </c>
      <c r="AP35" s="303">
        <v>19405</v>
      </c>
      <c r="AQ35" s="304">
        <v>14651</v>
      </c>
      <c r="AR35" s="305">
        <v>32.4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534</v>
      </c>
      <c r="AL36" s="1163"/>
      <c r="AM36" s="1163"/>
      <c r="AN36" s="1164"/>
      <c r="AO36" s="303">
        <v>473637</v>
      </c>
      <c r="AP36" s="303">
        <v>4813</v>
      </c>
      <c r="AQ36" s="304">
        <v>1794</v>
      </c>
      <c r="AR36" s="305">
        <v>168.3</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535</v>
      </c>
      <c r="AL37" s="1163"/>
      <c r="AM37" s="1163"/>
      <c r="AN37" s="1164"/>
      <c r="AO37" s="303">
        <v>149113</v>
      </c>
      <c r="AP37" s="303">
        <v>1515</v>
      </c>
      <c r="AQ37" s="304">
        <v>505</v>
      </c>
      <c r="AR37" s="305">
        <v>200</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536</v>
      </c>
      <c r="AL38" s="1166"/>
      <c r="AM38" s="1166"/>
      <c r="AN38" s="1167"/>
      <c r="AO38" s="306">
        <v>146</v>
      </c>
      <c r="AP38" s="306">
        <v>1</v>
      </c>
      <c r="AQ38" s="307">
        <v>1</v>
      </c>
      <c r="AR38" s="295">
        <v>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537</v>
      </c>
      <c r="AL39" s="1166"/>
      <c r="AM39" s="1166"/>
      <c r="AN39" s="1167"/>
      <c r="AO39" s="303">
        <v>-628664</v>
      </c>
      <c r="AP39" s="303">
        <v>-6389</v>
      </c>
      <c r="AQ39" s="304">
        <v>-3020</v>
      </c>
      <c r="AR39" s="305">
        <v>111.6</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538</v>
      </c>
      <c r="AL40" s="1163"/>
      <c r="AM40" s="1163"/>
      <c r="AN40" s="1164"/>
      <c r="AO40" s="303">
        <v>-5027547</v>
      </c>
      <c r="AP40" s="303">
        <v>-51094</v>
      </c>
      <c r="AQ40" s="304">
        <v>-54563</v>
      </c>
      <c r="AR40" s="305">
        <v>-6.4</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298</v>
      </c>
      <c r="AL41" s="1169"/>
      <c r="AM41" s="1169"/>
      <c r="AN41" s="1170"/>
      <c r="AO41" s="303">
        <v>1663871</v>
      </c>
      <c r="AP41" s="303">
        <v>16910</v>
      </c>
      <c r="AQ41" s="304">
        <v>20967</v>
      </c>
      <c r="AR41" s="305">
        <v>-19.3</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539</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540</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541</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508</v>
      </c>
      <c r="AN49" s="1159" t="s">
        <v>542</v>
      </c>
      <c r="AO49" s="1160"/>
      <c r="AP49" s="1160"/>
      <c r="AQ49" s="1160"/>
      <c r="AR49" s="116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543</v>
      </c>
      <c r="AO50" s="320" t="s">
        <v>544</v>
      </c>
      <c r="AP50" s="321" t="s">
        <v>545</v>
      </c>
      <c r="AQ50" s="322" t="s">
        <v>546</v>
      </c>
      <c r="AR50" s="323" t="s">
        <v>547</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548</v>
      </c>
      <c r="AL51" s="316"/>
      <c r="AM51" s="324">
        <v>6139931</v>
      </c>
      <c r="AN51" s="325">
        <v>59827</v>
      </c>
      <c r="AO51" s="326">
        <v>16</v>
      </c>
      <c r="AP51" s="327">
        <v>68655</v>
      </c>
      <c r="AQ51" s="328">
        <v>4.0999999999999996</v>
      </c>
      <c r="AR51" s="329">
        <v>11.9</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549</v>
      </c>
      <c r="AM52" s="332">
        <v>3058669</v>
      </c>
      <c r="AN52" s="333">
        <v>29803</v>
      </c>
      <c r="AO52" s="334">
        <v>-10</v>
      </c>
      <c r="AP52" s="335">
        <v>32316</v>
      </c>
      <c r="AQ52" s="336">
        <v>-1.4</v>
      </c>
      <c r="AR52" s="337">
        <v>-8.6</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550</v>
      </c>
      <c r="AL53" s="316"/>
      <c r="AM53" s="324">
        <v>6993997</v>
      </c>
      <c r="AN53" s="325">
        <v>68671</v>
      </c>
      <c r="AO53" s="326">
        <v>14.8</v>
      </c>
      <c r="AP53" s="327">
        <v>66863</v>
      </c>
      <c r="AQ53" s="328">
        <v>-2.6</v>
      </c>
      <c r="AR53" s="329">
        <v>17.399999999999999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549</v>
      </c>
      <c r="AM54" s="332">
        <v>4363505</v>
      </c>
      <c r="AN54" s="333">
        <v>42843</v>
      </c>
      <c r="AO54" s="334">
        <v>43.8</v>
      </c>
      <c r="AP54" s="335">
        <v>32770</v>
      </c>
      <c r="AQ54" s="336">
        <v>1.4</v>
      </c>
      <c r="AR54" s="337">
        <v>42.4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551</v>
      </c>
      <c r="AL55" s="316"/>
      <c r="AM55" s="324">
        <v>6844458</v>
      </c>
      <c r="AN55" s="325">
        <v>67967</v>
      </c>
      <c r="AO55" s="326">
        <v>-1</v>
      </c>
      <c r="AP55" s="327">
        <v>72051</v>
      </c>
      <c r="AQ55" s="328">
        <v>7.8</v>
      </c>
      <c r="AR55" s="329">
        <v>-8.8000000000000007</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549</v>
      </c>
      <c r="AM56" s="332">
        <v>4029464</v>
      </c>
      <c r="AN56" s="333">
        <v>40014</v>
      </c>
      <c r="AO56" s="334">
        <v>-6.6</v>
      </c>
      <c r="AP56" s="335">
        <v>34140</v>
      </c>
      <c r="AQ56" s="336">
        <v>4.2</v>
      </c>
      <c r="AR56" s="337">
        <v>-10.8</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552</v>
      </c>
      <c r="AL57" s="316"/>
      <c r="AM57" s="324">
        <v>6506489</v>
      </c>
      <c r="AN57" s="325">
        <v>65366</v>
      </c>
      <c r="AO57" s="326">
        <v>-3.8</v>
      </c>
      <c r="AP57" s="327">
        <v>70329</v>
      </c>
      <c r="AQ57" s="328">
        <v>-2.4</v>
      </c>
      <c r="AR57" s="329">
        <v>-1.4</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549</v>
      </c>
      <c r="AM58" s="332">
        <v>3946238</v>
      </c>
      <c r="AN58" s="333">
        <v>39645</v>
      </c>
      <c r="AO58" s="334">
        <v>-0.9</v>
      </c>
      <c r="AP58" s="335">
        <v>39403</v>
      </c>
      <c r="AQ58" s="336">
        <v>15.4</v>
      </c>
      <c r="AR58" s="337">
        <v>-16.3</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553</v>
      </c>
      <c r="AL59" s="316"/>
      <c r="AM59" s="324">
        <v>6231962</v>
      </c>
      <c r="AN59" s="325">
        <v>63334</v>
      </c>
      <c r="AO59" s="326">
        <v>-3.1</v>
      </c>
      <c r="AP59" s="327">
        <v>71871</v>
      </c>
      <c r="AQ59" s="328">
        <v>2.2000000000000002</v>
      </c>
      <c r="AR59" s="329">
        <v>-5.3</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549</v>
      </c>
      <c r="AM60" s="332">
        <v>3650328</v>
      </c>
      <c r="AN60" s="333">
        <v>37098</v>
      </c>
      <c r="AO60" s="334">
        <v>-6.4</v>
      </c>
      <c r="AP60" s="335">
        <v>38232</v>
      </c>
      <c r="AQ60" s="336">
        <v>-3</v>
      </c>
      <c r="AR60" s="337">
        <v>-3.4</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554</v>
      </c>
      <c r="AL61" s="338"/>
      <c r="AM61" s="339">
        <v>6543367</v>
      </c>
      <c r="AN61" s="340">
        <v>65033</v>
      </c>
      <c r="AO61" s="341">
        <v>4.5999999999999996</v>
      </c>
      <c r="AP61" s="342">
        <v>69954</v>
      </c>
      <c r="AQ61" s="343">
        <v>1.8</v>
      </c>
      <c r="AR61" s="329">
        <v>2.8</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549</v>
      </c>
      <c r="AM62" s="332">
        <v>3809641</v>
      </c>
      <c r="AN62" s="333">
        <v>37881</v>
      </c>
      <c r="AO62" s="334">
        <v>4</v>
      </c>
      <c r="AP62" s="335">
        <v>35372</v>
      </c>
      <c r="AQ62" s="336">
        <v>3.3</v>
      </c>
      <c r="AR62" s="337">
        <v>0.7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yWj9Moo1LXbNyvBaiK73fYcVgD08ChAn17SY0edViLzmFtQCgmV/QcLIk1Af1uvaBuHOwA6LG8hab93MGJ3i0w==" saltValue="jMn1Ou4FOQK577YZx7x9X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4" zoomScale="70" zoomScaleNormal="70" zoomScaleSheetLayoutView="55" workbookViewId="0">
      <selection activeCell="AE100" sqref="AE100"/>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556</v>
      </c>
    </row>
    <row r="121" spans="125:125" ht="13.5" hidden="1" customHeight="1" x14ac:dyDescent="0.15">
      <c r="DU121" s="250"/>
    </row>
  </sheetData>
  <sheetProtection algorithmName="SHA-512" hashValue="X1u9K8DWsDuI+1rPh8afCEyEfXKvWZveG4K18gL5JDVGmQV1mscBfjk+c8uC/Sll2bQzVD2eHvle28w8r9e3eA==" saltValue="qf/HDOcDAcR6lkaZ2A5r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25" zoomScale="70" zoomScaleNormal="70" zoomScaleSheetLayoutView="55" workbookViewId="0">
      <selection activeCell="DH98" sqref="DH98"/>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557</v>
      </c>
    </row>
  </sheetData>
  <sheetProtection algorithmName="SHA-512" hashValue="uSYVxpedNoXGl8zmSgyfUyXmZJICENo0dm1mJpWPk+tuD09EjoQvPDcq3PSY+m+CwGmH301KS0UASaJqbi4pgA==" saltValue="7pIecssGgoBTDtMdX6Ki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2" zoomScale="70" zoomScaleNormal="70"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71" t="s">
        <v>3</v>
      </c>
      <c r="D47" s="1171"/>
      <c r="E47" s="1172"/>
      <c r="F47" s="11">
        <v>6.56</v>
      </c>
      <c r="G47" s="12">
        <v>5.09</v>
      </c>
      <c r="H47" s="12">
        <v>5.5</v>
      </c>
      <c r="I47" s="12">
        <v>4.66</v>
      </c>
      <c r="J47" s="13">
        <v>7.3</v>
      </c>
    </row>
    <row r="48" spans="2:10" ht="57.75" customHeight="1" x14ac:dyDescent="0.15">
      <c r="B48" s="14"/>
      <c r="C48" s="1173" t="s">
        <v>4</v>
      </c>
      <c r="D48" s="1173"/>
      <c r="E48" s="1174"/>
      <c r="F48" s="15">
        <v>3.39</v>
      </c>
      <c r="G48" s="16">
        <v>3.55</v>
      </c>
      <c r="H48" s="16">
        <v>5.82</v>
      </c>
      <c r="I48" s="16">
        <v>2.83</v>
      </c>
      <c r="J48" s="17">
        <v>3.35</v>
      </c>
    </row>
    <row r="49" spans="2:10" ht="57.75" customHeight="1" thickBot="1" x14ac:dyDescent="0.2">
      <c r="B49" s="18"/>
      <c r="C49" s="1175" t="s">
        <v>5</v>
      </c>
      <c r="D49" s="1175"/>
      <c r="E49" s="1176"/>
      <c r="F49" s="19" t="s">
        <v>563</v>
      </c>
      <c r="G49" s="20" t="s">
        <v>564</v>
      </c>
      <c r="H49" s="20">
        <v>2.64</v>
      </c>
      <c r="I49" s="20" t="s">
        <v>565</v>
      </c>
      <c r="J49" s="21">
        <v>3.36</v>
      </c>
    </row>
    <row r="50" spans="2:10" x14ac:dyDescent="0.15"/>
  </sheetData>
  <sheetProtection algorithmName="SHA-512" hashValue="KTqbhrYmVJwndmcJQOcL0iN6OnN+X6tX1Y1g8sOn4W1NAn6+EQop6QINatINJKBzJ+X4U38opKu6mOxsHxcVvg==" saltValue="uV2GaEF+P6oUVoxeFYlA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島田 大輔</cp:lastModifiedBy>
  <cp:lastPrinted>2023-10-04T05:55:06Z</cp:lastPrinted>
  <dcterms:created xsi:type="dcterms:W3CDTF">2023-02-20T05:15:00Z</dcterms:created>
  <dcterms:modified xsi:type="dcterms:W3CDTF">2023-10-04T23:43:49Z</dcterms:modified>
  <cp:category/>
</cp:coreProperties>
</file>