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A5BD7E56-9C02-4A3E-A5FC-29F698B46CF4}"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BE36" i="10"/>
  <c r="BE35" i="10"/>
  <c r="C35" i="10"/>
  <c r="C36" i="10" s="1"/>
  <c r="C34" i="10"/>
  <c r="C37"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s="1"/>
  <c r="AM35" i="10" s="1"/>
  <c r="AM36" i="10" s="1"/>
  <c r="AM37" i="10" s="1"/>
  <c r="BE34" i="10" l="1"/>
  <c r="BW34" i="10" s="1"/>
  <c r="BW35" i="10" l="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<sst xmlns="http://schemas.openxmlformats.org/spreadsheetml/2006/main" count="1152" uniqueCount="643">
  <si>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</si>
  <si>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</si>
  <si>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</si>
  <si>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</si>
  <si>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</si>
  <si>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</si>
  <si>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</si>
  <si>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</si>
  <si>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</si>
  <si>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</si>
  <si>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</si>
  <si>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</si>
  <si>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</si>
  <si>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</si>
  <si>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</si>
  <si>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</si>
  <si>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</si>
  <si>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</si>
  <si>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</si>
  <si>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</si>
  <si>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</si>
  <si>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</si>
  <si>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</si>
  <si>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</si>
  <si>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</si>
  <si>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</si>
  <si>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</si>
  <si>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</si>
  <si>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</si>
  <si>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</si>
  <si>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</si>
  <si>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</si>
  <si>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</si>
  <si>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</si>
  <si>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</si>
  <si>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</si>
  <si>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</si>
  <si>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</si>
  <si>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</si>
  <si>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</si>
  <si>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</si>
  <si>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</si>
  <si>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</si>
  <si>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</si>
  <si>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</si>
  <si>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</si>
  <si>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</si>
  <si>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</si>
  <si>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</si>
  <si>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</si>
  <si>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</si>
  <si>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</si>
  <si>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</si>
  <si>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</si>
  <si>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</si>
  <si>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</si>
  <si>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</si>
  <si>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</si>
  <si>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</si>
  <si>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</si>
  <si>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</si>
  <si>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</si>
  <si>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</si>
  <si>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</si>
  <si>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</si>
  <si>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</si>
  <si>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</si>
  <si>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</si>
  <si>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</si>
  <si>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</si>
  <si>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</si>
  <si>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</si>
  <si>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</si>
  <si>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</si>
  <si>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</si>
  <si>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</si>
  <si>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</si>
  <si>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</si>
  <si>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</si>
  <si>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</si>
  <si>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</si>
  <si>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</si>
  <si>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</si>
  <si>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</si>
  <si>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</si>
  <si>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</si>
  <si>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</si>
  <si>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</si>
  <si>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</si>
  <si>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</si>
  <si>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</si>
  <si>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</si>
  <si>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</si>
  <si>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</si>
  <si>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</si>
  <si>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</si>
  <si>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</si>
  <si>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長野市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</si>
  <si>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</si>
  <si>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</si>
  <si>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</si>
  <si>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</si>
  <si>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</si>
  <si>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</si>
  <si>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</si>
  <si>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</si>
  <si>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</si>
  <si>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</si>
  <si>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</si>
  <si>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</si>
  <si>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</si>
  <si>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</si>
  <si>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</si>
  <si>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</si>
  <si>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</si>
  <si>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</si>
  <si>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</si>
  <si>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</si>
  <si>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</si>
  <si>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</si>
  <si>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</si>
  <si>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</si>
  <si>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</si>
  <si>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</si>
  <si>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</si>
  <si>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</si>
  <si>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</si>
  <si>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</si>
  <si>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</si>
  <si>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</si>
  <si>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</si>
  <si>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</si>
  <si>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</si>
  <si>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</si>
  <si>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</si>
  <si>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</si>
  <si>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</si>
  <si>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</si>
  <si>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</si>
  <si>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</si>
  <si>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</si>
  <si>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</si>
  <si>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</si>
  <si>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</si>
  <si>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</si>
  <si>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</si>
  <si>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</si>
  <si>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</si>
  <si>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</si>
  <si>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</si>
  <si>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</si>
  <si>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</si>
  <si>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</si>
  <si>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</si>
  <si>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</si>
  <si>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</si>
  <si>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</si>
  <si>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</si>
  <si>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</si>
  <si>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</si>
  <si>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</si>
  <si>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</si>
  <si>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</si>
  <si>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</si>
  <si>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</si>
  <si>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</si>
  <si>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</si>
  <si>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</si>
  <si>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</si>
  <si>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</si>
  <si>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</si>
  <si>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</si>
  <si>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</si>
  <si>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</si>
  <si>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</si>
  <si>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</si>
  <si>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</si>
  <si>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</si>
  <si>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</si>
  <si>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</si>
  <si>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</si>
  <si>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</si>
  <si>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</si>
  <si>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</si>
  <si>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</si>
  <si>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</si>
  <si>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</si>
  <si>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</si>
  <si>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</si>
  <si>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</si>
  <si>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</si>
  <si>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</si>
  <si>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</si>
  <si>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</si>
  <si>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</si>
  <si>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</si>
  <si>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</si>
  <si>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</si>
  <si>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</si>
  <si>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</si>
  <si>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</si>
  <si>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</si>
  <si>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</si>
  <si>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</si>
  <si>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</si>
  <si>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</si>
  <si>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</si>
  <si>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</si>
  <si>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</si>
  <si>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</si>
  <si>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</si>
  <si>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</si>
  <si>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長野県長野市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</si>
  <si>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</si>
  <si>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</si>
  <si>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</si>
  <si>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</si>
  <si>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</si>
  <si>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</si>
  <si>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</si>
  <si>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</si>
  <si>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</si>
  <si>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</si>
  <si>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</si>
  <si>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</si>
  <si>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</si>
  <si>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</si>
  <si>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</si>
  <si>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</si>
  <si>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</si>
  <si>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</si>
  <si>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</si>
  <si>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</si>
  <si>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</si>
  <si>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</si>
  <si>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</si>
  <si>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</si>
  <si>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</si>
  <si>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</si>
  <si>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</si>
  <si>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</si>
  <si>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</si>
  <si>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</si>
  <si>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</si>
  <si>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</si>
  <si>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</si>
  <si>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</si>
  <si>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</si>
  <si>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</si>
  <si>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</si>
  <si>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</si>
  <si>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</si>
  <si>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</si>
  <si>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</si>
  <si>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</si>
  <si>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</si>
  <si>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</si>
  <si>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</si>
  <si>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</si>
  <si>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</si>
  <si>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</si>
  <si>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</si>
  <si>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</si>
  <si>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</si>
  <si>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</si>
  <si>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</si>
  <si>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</si>
  <si>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</si>
  <si>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</si>
  <si>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</si>
  <si>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</si>
  <si>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</si>
  <si>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</si>
  <si>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</si>
  <si>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</si>
  <si>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</si>
  <si>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</si>
  <si>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</si>
  <si>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</si>
  <si>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</si>
  <si>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</si>
  <si>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</si>
  <si>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</si>
  <si>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</si>
  <si>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</si>
  <si>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</si>
  <si>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</si>
  <si>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</si>
  <si>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</si>
  <si>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</si>
  <si>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</si>
  <si>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</si>
  <si>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</si>
  <si>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</si>
  <si>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</si>
  <si>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</si>
  <si>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</si>
  <si>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</si>
  <si>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</si>
  <si>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</si>
  <si>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</si>
  <si>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</si>
  <si>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</si>
  <si>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</si>
  <si>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</si>
  <si>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</si>
  <si>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</si>
  <si>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</si>
  <si>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</si>
  <si>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</si>
  <si>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</si>
  <si>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</si>
  <si>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</si>
  <si>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</si>
  <si>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</si>
  <si>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</si>
  <si>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</si>
  <si>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</si>
  <si>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</si>
  <si>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</si>
  <si>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</si>
  <si>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</si>
  <si>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</si>
  <si>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</si>
  <si>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</si>
  <si>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</si>
  <si>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</si>
  <si>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</si>
  <si>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</si>
  <si>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</si>
  <si>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</si>
  <si>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</si>
  <si>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</si>
  <si>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</si>
  <si>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</si>
  <si>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</si>
  <si>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</si>
  <si>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</si>
  <si>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</si>
  <si>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</si>
  <si>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</si>
  <si>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</si>
  <si>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</si>
  <si>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</si>
  <si>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</si>
  <si>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</si>
  <si>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</si>
  <si>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</si>
  <si>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</si>
  <si>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</si>
  <si>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</si>
  <si>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</si>
  <si>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</si>
  <si>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</si>
  <si>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</si>
  <si>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</si>
  <si>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</si>
  <si>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</si>
  <si>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</si>
  <si>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</si>
  <si>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</si>
  <si>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</si>
  <si>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</si>
  <si>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</si>
  <si>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</si>
  <si>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</si>
  <si>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長野県長野市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</si>
  <si>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</si>
  <si>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</si>
  <si>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</si>
  <si>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</si>
  <si>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</si>
  <si>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</si>
  <si>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</si>
  <si>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</si>
  <si>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</si>
  <si>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</si>
  <si>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</si>
  <si>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</si>
  <si>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</si>
  <si>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</si>
  <si>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</si>
  <si>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</si>
  <si>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</si>
  <si>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</si>
  <si>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</si>
  <si>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</si>
  <si>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</si>
  <si>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t>
    <phoneticPr fontId="5"/>
  </si>
  <si>
    <t>授産施設特別会計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</si>
  <si>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</si>
  <si>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</si>
  <si>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</si>
  <si>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</si>
  <si>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</si>
  <si>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</si>
  <si>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</si>
  <si>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</si>
  <si>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</si>
  <si>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</si>
  <si>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</si>
  <si>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</si>
  <si>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</si>
  <si>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</si>
  <si>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</si>
  <si>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</si>
  <si>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</si>
  <si>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</si>
  <si>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</si>
  <si>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t>
    <phoneticPr fontId="5"/>
  </si>
  <si>
    <t>水道事業会計</t>
    <phoneticPr fontId="5"/>
  </si>
  <si>
    <t>法適用企業</t>
    <phoneticPr fontId="5"/>
  </si>
  <si>
    <t>下水道事業会計</t>
    <phoneticPr fontId="5"/>
  </si>
  <si>
    <t>戸隠観光施設事業会計</t>
    <phoneticPr fontId="5"/>
  </si>
  <si>
    <t>法適用企業</t>
    <phoneticPr fontId="5"/>
  </si>
  <si>
    <t>産業団地事業会計</t>
    <phoneticPr fontId="5"/>
  </si>
  <si>
    <t>法適用企業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</si>
  <si>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</si>
  <si>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</si>
  <si>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</si>
  <si>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</si>
  <si>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</si>
  <si>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</si>
  <si>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</si>
  <si>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</si>
  <si>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</si>
  <si>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</si>
  <si>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</si>
  <si>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</si>
  <si>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</si>
  <si>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</si>
  <si>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</si>
  <si>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</si>
  <si>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</si>
  <si>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</si>
  <si>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</si>
  <si>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</si>
  <si>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</si>
  <si>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</si>
  <si>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</si>
  <si>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</si>
  <si>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</si>
  <si>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</si>
  <si>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</si>
  <si>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</si>
  <si>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</si>
  <si>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</si>
  <si>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</si>
  <si>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</si>
  <si>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</si>
  <si>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</si>
  <si>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</si>
  <si>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</si>
  <si>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</si>
  <si>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</si>
  <si>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</si>
  <si>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</si>
  <si>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</si>
  <si>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</si>
  <si>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</si>
  <si>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</si>
  <si>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</si>
  <si>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</si>
  <si>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</si>
  <si>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</si>
  <si>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</si>
  <si>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</si>
  <si>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</si>
  <si>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</si>
  <si>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</si>
  <si>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</si>
  <si>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</si>
  <si>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</si>
  <si>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</si>
  <si>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</si>
  <si>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</si>
  <si>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</si>
  <si>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</si>
  <si>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</si>
  <si>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</si>
  <si>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</si>
  <si>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</si>
  <si>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戸隠観光施設事業会計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</si>
  <si>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</si>
  <si>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</si>
  <si>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</si>
  <si>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</si>
  <si>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</si>
  <si>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</si>
  <si>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</si>
  <si>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</si>
  <si>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</si>
  <si>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</si>
  <si>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</si>
  <si>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</si>
  <si>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</si>
  <si>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</si>
  <si>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</si>
  <si>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</si>
  <si>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</si>
  <si>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</si>
  <si>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</si>
  <si>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</si>
  <si>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</si>
  <si>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</si>
  <si>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</si>
  <si>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</si>
  <si>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</si>
  <si>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</si>
  <si>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</si>
  <si>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</si>
  <si>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</si>
  <si>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</si>
  <si>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</si>
  <si>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</si>
  <si>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</si>
  <si>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</si>
  <si>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</si>
  <si>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</si>
  <si>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</si>
  <si>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</si>
  <si>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</si>
  <si>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</si>
  <si>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</si>
  <si>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</si>
  <si>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</si>
  <si>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</si>
  <si>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</si>
  <si>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</si>
  <si>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</si>
  <si>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</si>
  <si>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</si>
  <si>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</si>
  <si>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</si>
  <si>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</si>
  <si>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</si>
  <si>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</si>
  <si>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</si>
  <si>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</si>
  <si>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</si>
  <si>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</si>
  <si>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</si>
  <si>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</si>
  <si>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</si>
  <si>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</si>
  <si>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</si>
  <si>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</si>
  <si>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</si>
  <si>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</si>
  <si>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</si>
  <si>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</si>
  <si>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</si>
  <si>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</si>
  <si>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</si>
  <si>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</si>
  <si>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</si>
  <si>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</si>
  <si>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</si>
  <si>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</si>
  <si>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</si>
  <si>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</si>
  <si>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</si>
  <si>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</si>
  <si>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</si>
  <si>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</si>
  <si>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</si>
  <si>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</si>
  <si>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</si>
  <si>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1.83</t>
  </si>
  <si>
    <t>▲ 2.18</t>
  </si>
  <si>
    <t>▲ 0.62</t>
  </si>
  <si>
    <t>▲ 5.54</t>
  </si>
  <si>
    <t>水道事業会計</t>
  </si>
  <si>
    <t>下水道事業会計</t>
  </si>
  <si>
    <t>一般会計</t>
  </si>
  <si>
    <t>産業団地事業会計</t>
  </si>
  <si>
    <t>国民健康保険特別会計</t>
  </si>
  <si>
    <t>介護保険特別会計</t>
  </si>
  <si>
    <t>戸隠観光施設事業会計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</si>
  <si>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</si>
  <si>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</si>
  <si>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</si>
  <si>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</si>
  <si>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</si>
  <si>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</si>
  <si>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</si>
  <si>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</si>
  <si>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</si>
  <si>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</si>
  <si>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長野市土地開発公社</t>
    <rPh sb="0" eb="2">
      <t>ナガノ</t>
    </rPh>
    <rPh sb="2" eb="3">
      <t>シ</t>
    </rPh>
    <rPh sb="3" eb="5">
      <t>トチ</t>
    </rPh>
    <rPh sb="5" eb="7">
      <t>カイハツ</t>
    </rPh>
    <rPh sb="7" eb="9">
      <t>コウシャ</t>
    </rPh>
    <phoneticPr fontId="5"/>
  </si>
  <si>
    <t>長野市農業公社</t>
    <rPh sb="0" eb="2">
      <t>ナガノ</t>
    </rPh>
    <rPh sb="2" eb="3">
      <t>シ</t>
    </rPh>
    <rPh sb="3" eb="5">
      <t>ノウギョウ</t>
    </rPh>
    <rPh sb="5" eb="7">
      <t>コウシャ</t>
    </rPh>
    <phoneticPr fontId="5"/>
  </si>
  <si>
    <t>長野市開発公社</t>
    <rPh sb="0" eb="2">
      <t>ナガノ</t>
    </rPh>
    <rPh sb="2" eb="3">
      <t>シ</t>
    </rPh>
    <rPh sb="3" eb="5">
      <t>カイハツ</t>
    </rPh>
    <rPh sb="5" eb="7">
      <t>コウシャ</t>
    </rPh>
    <phoneticPr fontId="5"/>
  </si>
  <si>
    <t>ながの観光コンベンションビューロー</t>
    <rPh sb="3" eb="5">
      <t>カンコウ</t>
    </rPh>
    <phoneticPr fontId="5"/>
  </si>
  <si>
    <t>長野市スポーツ協会</t>
  </si>
  <si>
    <t>長野市文化芸術振興財団</t>
  </si>
  <si>
    <t>ながの緑育協会</t>
  </si>
  <si>
    <t>電算</t>
  </si>
  <si>
    <t>〇</t>
    <phoneticPr fontId="2"/>
  </si>
  <si>
    <t>長野広域連合</t>
    <rPh sb="0" eb="2">
      <t>ナガノ</t>
    </rPh>
    <rPh sb="2" eb="4">
      <t>コウイキ</t>
    </rPh>
    <rPh sb="4" eb="6">
      <t>レンゴウ</t>
    </rPh>
    <phoneticPr fontId="2"/>
  </si>
  <si>
    <t>　（一般会計）</t>
    <rPh sb="2" eb="4">
      <t>イッパン</t>
    </rPh>
    <rPh sb="4" eb="6">
      <t>カイケイ</t>
    </rPh>
    <phoneticPr fontId="2"/>
  </si>
  <si>
    <t>　（老人福祉施設等運営事業特別会計）</t>
  </si>
  <si>
    <t>　（長野地域ふるさと事業特別会計）</t>
  </si>
  <si>
    <t>　（ごみ処理施設事業特別会計）</t>
  </si>
  <si>
    <t>須高行政事務組合</t>
    <rPh sb="0" eb="1">
      <t>ス</t>
    </rPh>
    <rPh sb="1" eb="2">
      <t>コウ</t>
    </rPh>
    <rPh sb="2" eb="4">
      <t>ギョウセイ</t>
    </rPh>
    <rPh sb="4" eb="6">
      <t>ジム</t>
    </rPh>
    <rPh sb="6" eb="8">
      <t>クミアイ</t>
    </rPh>
    <phoneticPr fontId="2"/>
  </si>
  <si>
    <t>千曲衛生施設組合</t>
    <rPh sb="0" eb="2">
      <t>チクマ</t>
    </rPh>
    <rPh sb="2" eb="4">
      <t>エイセイ</t>
    </rPh>
    <rPh sb="4" eb="6">
      <t>シセツ</t>
    </rPh>
    <rPh sb="6" eb="8">
      <t>クミアイ</t>
    </rPh>
    <phoneticPr fontId="2"/>
  </si>
  <si>
    <t>長野県後期高齢者医療広域連合</t>
  </si>
  <si>
    <t>　（一般会計）</t>
  </si>
  <si>
    <t>　（後期高齢者医療等別会計）</t>
  </si>
  <si>
    <t>長水部分林組合</t>
    <rPh sb="0" eb="1">
      <t>ナガ</t>
    </rPh>
    <rPh sb="1" eb="2">
      <t>ミズ</t>
    </rPh>
    <rPh sb="2" eb="4">
      <t>ブブン</t>
    </rPh>
    <rPh sb="4" eb="5">
      <t>ハヤシ</t>
    </rPh>
    <rPh sb="5" eb="7">
      <t>クミアイ</t>
    </rPh>
    <phoneticPr fontId="2"/>
  </si>
  <si>
    <t>長野県地方税滞納整理機構</t>
  </si>
  <si>
    <t>長野県市町村自治振興組合</t>
  </si>
  <si>
    <t>-</t>
    <phoneticPr fontId="2"/>
  </si>
  <si>
    <t>-</t>
    <phoneticPr fontId="2"/>
  </si>
  <si>
    <t>-</t>
    <phoneticPr fontId="2"/>
  </si>
  <si>
    <t>-</t>
    <phoneticPr fontId="2"/>
  </si>
  <si>
    <t>職員退職手当基金</t>
    <rPh sb="0" eb="2">
      <t>ショクイン</t>
    </rPh>
    <rPh sb="2" eb="4">
      <t>タイショク</t>
    </rPh>
    <rPh sb="4" eb="6">
      <t>テアテ</t>
    </rPh>
    <rPh sb="6" eb="8">
      <t>キキン</t>
    </rPh>
    <phoneticPr fontId="12"/>
  </si>
  <si>
    <t>公共施設等総合管理基金</t>
    <phoneticPr fontId="2"/>
  </si>
  <si>
    <t>地域振興基金</t>
    <phoneticPr fontId="12"/>
  </si>
  <si>
    <t>過疎地域自立促進基金</t>
    <phoneticPr fontId="2"/>
  </si>
  <si>
    <t>ふれあい長寿社会福祉基金</t>
  </si>
  <si>
    <t>鬼無里大岡観光施設事業特別会計</t>
    <phoneticPr fontId="5"/>
  </si>
  <si>
    <t>エムウェーブ</t>
    <phoneticPr fontId="2"/>
  </si>
  <si>
    <t>長野市勤労者共済会</t>
    <phoneticPr fontId="2"/>
  </si>
  <si>
    <t>長野市民病院</t>
    <phoneticPr fontId="2"/>
  </si>
  <si>
    <t>長野電鉄</t>
    <phoneticPr fontId="2"/>
  </si>
  <si>
    <t>まちづくり長野</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</si>
  <si>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</si>
  <si>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</si>
  <si>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</si>
  <si>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</si>
  <si>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</si>
  <si>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</si>
  <si>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</si>
  <si>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</si>
  <si>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</si>
  <si>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</si>
  <si>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</si>
  <si>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将来負担比率は類似団体と比較して高いものの、実質公債費比率は低くなっている。
平成26年度以降、長野Ｕスタジアム、第一庁舎・芸術館建設、学校耐震化事業などのプロジェクト事業の市債発行により、将来負担比率が上昇傾向になっている。令和２年度は、令和元年東日本台風災害に係る災害対策債の発行に伴う基準財政需要額算入見込額の増加などにより将来負担比率が減少した。
実質公債費比率は、長野オリンピック関係の市債償還が終わる平成29年度までは低下傾向だったが、前述のプロジェクト事業に伴う市債の元金償還が本格化したことから、平成30年度から比率が上昇傾向にある。今後も引き続き上昇することが見込まれるため、交付税措置のない市債発行を抑制していくよう努める。</t>
    <rPh sb="134" eb="135">
      <t>サイ</t>
    </rPh>
    <rPh sb="158" eb="160">
      <t>ゾウカ</t>
    </rPh>
    <rPh sb="172" eb="174">
      <t>ゲンショウ</t>
    </rPh>
    <rPh sb="269" eb="271">
      <t>ケイコウ</t>
    </rPh>
    <phoneticPr fontId="5"/>
  </si>
  <si>
    <t>実質公債費比率</t>
    <phoneticPr fontId="5"/>
  </si>
  <si>
    <t>類似団体内平均値</t>
    <phoneticPr fontId="5"/>
  </si>
  <si>
    <t>実質公債費比率</t>
    <phoneticPr fontId="5"/>
  </si>
  <si>
    <t>有形固定資産減価償却率</t>
    <phoneticPr fontId="5"/>
  </si>
  <si>
    <t>　有形固定資産減価償却率、将来負担比率ともに類似団体平均と比較して、高い状況にあり、有形固定資産減価償却率については、６年連続して上昇している。
　本市は類似団体に比べ有形固定資産の保有量が２割程度（金額換算で1,100億円）多いため、有形固定資産減価償却率への影響が出にくいといった特徴がある。類似団体平均より多くの公共施設等整備費支出をし市有施設等の更新を進めているが減価償却がそれを上回っているため、毎年上昇している。</t>
    <rPh sb="65" eb="67">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</si>
</sst>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BIZ UD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78CD-4B85-BDCA-71DE6590F2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62601</c:v>
                </c:pt>
                <c:pt idx="1">
                  <c:v>53975</c:v>
                </c:pt>
                <c:pt idx="2">
                  <c:v>43231</c:v>
                </c:pt>
                <c:pt idx="3">
                  <c:v>57795</c:v>
                </c:pt>
                <c:pt idx="4">
                  <c:v>48549</c:v>
                </c:pt>
              </c:numCache>
            </c:numRef>
          </c:val>
          <c:smooth val="0"/>
          <c:extLst>
            <c:ext xmlns:c16="http://schemas.microsoft.com/office/drawing/2014/chart" uri="{C3380CC4-5D6E-409C-BE32-E72D297353CC}">
              <c16:uniqueId val="{00000001-78CD-4B85-BDCA-71DE6590F27F}"/>
            </c:ext>
          </c:extLst>
        </c:ser>
        <c:dLbls>
          <c:showLegendKey val="0"/>
          <c:showVal val="0"/>
          <c:showCatName val="0"/>
          <c:showSerName val="0"/>
          <c:showPercent val="0"/>
          <c:showBubbleSize val="0"/>
        </c:dLbls>
        <c:marker val="1"/>
        <c:smooth val="0"/>
        <c:axId val="153807256"/>
        <c:axId val="153807640"/>
      </c:lineChart>
      <c:catAx>
        <c:axId val="153807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807640"/>
        <c:crosses val="autoZero"/>
        <c:auto val="1"/>
        <c:lblAlgn val="ctr"/>
        <c:lblOffset val="100"/>
        <c:tickLblSkip val="1"/>
        <c:tickMarkSkip val="1"/>
        <c:noMultiLvlLbl val="0"/>
      </c:catAx>
      <c:valAx>
        <c:axId val="1538076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807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2.29</c:v>
                </c:pt>
                <c:pt idx="1">
                  <c:v>2.0299999999999998</c:v>
                </c:pt>
                <c:pt idx="2">
                  <c:v>2.5099999999999998</c:v>
                </c:pt>
                <c:pt idx="3">
                  <c:v>0.24</c:v>
                </c:pt>
                <c:pt idx="4">
                  <c:v>4.99</c:v>
                </c:pt>
              </c:numCache>
            </c:numRef>
          </c:val>
          <c:extLst>
            <c:ext xmlns:c16="http://schemas.microsoft.com/office/drawing/2014/chart" uri="{C3380CC4-5D6E-409C-BE32-E72D297353CC}">
              <c16:uniqueId val="{00000000-DCB4-4B1C-97EF-091D3B41BC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18.420000000000002</c:v>
                </c:pt>
                <c:pt idx="1">
                  <c:v>17.47</c:v>
                </c:pt>
                <c:pt idx="2">
                  <c:v>17.170000000000002</c:v>
                </c:pt>
                <c:pt idx="3">
                  <c:v>15.3</c:v>
                </c:pt>
                <c:pt idx="4">
                  <c:v>15.21</c:v>
                </c:pt>
              </c:numCache>
            </c:numRef>
          </c:val>
          <c:extLst>
            <c:ext xmlns:c16="http://schemas.microsoft.com/office/drawing/2014/chart" uri="{C3380CC4-5D6E-409C-BE32-E72D297353CC}">
              <c16:uniqueId val="{00000001-DCB4-4B1C-97EF-091D3B41BC40}"/>
            </c:ext>
          </c:extLst>
        </c:ser>
        <c:dLbls>
          <c:showLegendKey val="0"/>
          <c:showVal val="0"/>
          <c:showCatName val="0"/>
          <c:showSerName val="0"/>
          <c:showPercent val="0"/>
          <c:showBubbleSize val="0"/>
        </c:dLbls>
        <c:gapWidth val="250"/>
        <c:overlap val="100"/>
        <c:axId val="384078440"/>
        <c:axId val="385831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-1.83</c:v>
                </c:pt>
                <c:pt idx="1">
                  <c:v>-2.1800000000000002</c:v>
                </c:pt>
                <c:pt idx="2">
                  <c:v>-0.62</c:v>
                </c:pt>
                <c:pt idx="3">
                  <c:v>-5.54</c:v>
                </c:pt>
                <c:pt idx="4">
                  <c:v>4.78</c:v>
                </c:pt>
              </c:numCache>
            </c:numRef>
          </c:val>
          <c:smooth val="0"/>
          <c:extLst>
            <c:ext xmlns:c16="http://schemas.microsoft.com/office/drawing/2014/chart" uri="{C3380CC4-5D6E-409C-BE32-E72D297353CC}">
              <c16:uniqueId val="{00000002-DCB4-4B1C-97EF-091D3B41BC40}"/>
            </c:ext>
          </c:extLst>
        </c:ser>
        <c:dLbls>
          <c:showLegendKey val="0"/>
          <c:showVal val="0"/>
          <c:showCatName val="0"/>
          <c:showSerName val="0"/>
          <c:showPercent val="0"/>
          <c:showBubbleSize val="0"/>
        </c:dLbls>
        <c:marker val="1"/>
        <c:smooth val="0"/>
        <c:axId val="384078440"/>
        <c:axId val="385831136"/>
      </c:lineChart>
      <c:catAx>
        <c:axId val="384078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5831136"/>
        <c:crosses val="autoZero"/>
        <c:auto val="1"/>
        <c:lblAlgn val="ctr"/>
        <c:lblOffset val="100"/>
        <c:tickLblSkip val="1"/>
        <c:tickMarkSkip val="1"/>
        <c:noMultiLvlLbl val="0"/>
      </c:catAx>
      <c:valAx>
        <c:axId val="385831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078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0.02</c:v>
                </c:pt>
                <c:pt idx="6">
                  <c:v>#N/A</c:v>
                </c:pt>
                <c:pt idx="7">
                  <c:v>0.05</c:v>
                </c:pt>
                <c:pt idx="8">
                  <c:v>#N/A</c:v>
                </c:pt>
                <c:pt idx="9">
                  <c:v>0</c:v>
                </c:pt>
              </c:numCache>
            </c:numRef>
          </c:val>
          <c:extLst>
            <c:ext xmlns:c16="http://schemas.microsoft.com/office/drawing/2014/chart" uri="{C3380CC4-5D6E-409C-BE32-E72D297353CC}">
              <c16:uniqueId val="{00000000-94D2-40DB-B13E-73C330DDFB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D2-40DB-B13E-73C330DDFB5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94D2-40DB-B13E-73C330DDFB57}"/>
            </c:ext>
          </c:extLst>
        </c:ser>
        <c:ser>
          <c:idx val="3"/>
          <c:order val="3"/>
          <c:tx>
            <c:strRef>
              <c:f>データシート!$A$30</c:f>
              <c:strCache>
                <c:ptCount val="1"/>
                <c:pt idx="0">
                  <c:v>戸隠観光施設事業会計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0.04</c:v>
                </c:pt>
                <c:pt idx="4">
                  <c:v>#N/A</c:v>
                </c:pt>
                <c:pt idx="5">
                  <c:v>0.05</c:v>
                </c:pt>
                <c:pt idx="6">
                  <c:v>#N/A</c:v>
                </c:pt>
                <c:pt idx="7">
                  <c:v>0.06</c:v>
                </c:pt>
                <c:pt idx="8">
                  <c:v>#N/A</c:v>
                </c:pt>
                <c:pt idx="9">
                  <c:v>0.08</c:v>
                </c:pt>
              </c:numCache>
            </c:numRef>
          </c:val>
          <c:extLst>
            <c:ext xmlns:c16="http://schemas.microsoft.com/office/drawing/2014/chart" uri="{C3380CC4-5D6E-409C-BE32-E72D297353CC}">
              <c16:uniqueId val="{00000003-94D2-40DB-B13E-73C330DDFB57}"/>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1.04</c:v>
                </c:pt>
                <c:pt idx="2">
                  <c:v>#N/A</c:v>
                </c:pt>
                <c:pt idx="3">
                  <c:v>0.59</c:v>
                </c:pt>
                <c:pt idx="4">
                  <c:v>#N/A</c:v>
                </c:pt>
                <c:pt idx="5">
                  <c:v>0.94</c:v>
                </c:pt>
                <c:pt idx="6">
                  <c:v>#N/A</c:v>
                </c:pt>
                <c:pt idx="7">
                  <c:v>0.79</c:v>
                </c:pt>
                <c:pt idx="8">
                  <c:v>#N/A</c:v>
                </c:pt>
                <c:pt idx="9">
                  <c:v>0.69</c:v>
                </c:pt>
              </c:numCache>
            </c:numRef>
          </c:val>
          <c:extLst>
            <c:ext xmlns:c16="http://schemas.microsoft.com/office/drawing/2014/chart" uri="{C3380CC4-5D6E-409C-BE32-E72D297353CC}">
              <c16:uniqueId val="{00000004-94D2-40DB-B13E-73C330DDFB5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0.12</c:v>
                </c:pt>
                <c:pt idx="2">
                  <c:v>#N/A</c:v>
                </c:pt>
                <c:pt idx="3">
                  <c:v>1.1299999999999999</c:v>
                </c:pt>
                <c:pt idx="4">
                  <c:v>#N/A</c:v>
                </c:pt>
                <c:pt idx="5">
                  <c:v>0.74</c:v>
                </c:pt>
                <c:pt idx="6">
                  <c:v>#N/A</c:v>
                </c:pt>
                <c:pt idx="7">
                  <c:v>0.36</c:v>
                </c:pt>
                <c:pt idx="8">
                  <c:v>#N/A</c:v>
                </c:pt>
                <c:pt idx="9">
                  <c:v>1.28</c:v>
                </c:pt>
              </c:numCache>
            </c:numRef>
          </c:val>
          <c:extLst>
            <c:ext xmlns:c16="http://schemas.microsoft.com/office/drawing/2014/chart" uri="{C3380CC4-5D6E-409C-BE32-E72D297353CC}">
              <c16:uniqueId val="{00000005-94D2-40DB-B13E-73C330DDFB57}"/>
            </c:ext>
          </c:extLst>
        </c:ser>
        <c:ser>
          <c:idx val="6"/>
          <c:order val="6"/>
          <c:tx>
            <c:strRef>
              <c:f>データシート!$A$33</c:f>
              <c:strCache>
                <c:ptCount val="1"/>
                <c:pt idx="0">
                  <c:v>産業団地事業会計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1.67</c:v>
                </c:pt>
                <c:pt idx="2">
                  <c:v>#N/A</c:v>
                </c:pt>
                <c:pt idx="3">
                  <c:v>1.61</c:v>
                </c:pt>
                <c:pt idx="4">
                  <c:v>#N/A</c:v>
                </c:pt>
                <c:pt idx="5">
                  <c:v>1.71</c:v>
                </c:pt>
                <c:pt idx="6">
                  <c:v>#N/A</c:v>
                </c:pt>
                <c:pt idx="7">
                  <c:v>1.82</c:v>
                </c:pt>
                <c:pt idx="8">
                  <c:v>#N/A</c:v>
                </c:pt>
                <c:pt idx="9">
                  <c:v>1.65</c:v>
                </c:pt>
              </c:numCache>
            </c:numRef>
          </c:val>
          <c:extLst>
            <c:ext xmlns:c16="http://schemas.microsoft.com/office/drawing/2014/chart" uri="{C3380CC4-5D6E-409C-BE32-E72D297353CC}">
              <c16:uniqueId val="{00000006-94D2-40DB-B13E-73C330DDFB5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2.2799999999999998</c:v>
                </c:pt>
                <c:pt idx="2">
                  <c:v>#N/A</c:v>
                </c:pt>
                <c:pt idx="3">
                  <c:v>2.02</c:v>
                </c:pt>
                <c:pt idx="4">
                  <c:v>#N/A</c:v>
                </c:pt>
                <c:pt idx="5">
                  <c:v>2.5099999999999998</c:v>
                </c:pt>
                <c:pt idx="6">
                  <c:v>#N/A</c:v>
                </c:pt>
                <c:pt idx="7">
                  <c:v>0.23</c:v>
                </c:pt>
                <c:pt idx="8">
                  <c:v>#N/A</c:v>
                </c:pt>
                <c:pt idx="9">
                  <c:v>4.99</c:v>
                </c:pt>
              </c:numCache>
            </c:numRef>
          </c:val>
          <c:extLst>
            <c:ext xmlns:c16="http://schemas.microsoft.com/office/drawing/2014/chart" uri="{C3380CC4-5D6E-409C-BE32-E72D297353CC}">
              <c16:uniqueId val="{00000007-94D2-40DB-B13E-73C330DDFB57}"/>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7.32</c:v>
                </c:pt>
                <c:pt idx="2">
                  <c:v>#N/A</c:v>
                </c:pt>
                <c:pt idx="3">
                  <c:v>6.91</c:v>
                </c:pt>
                <c:pt idx="4">
                  <c:v>#N/A</c:v>
                </c:pt>
                <c:pt idx="5">
                  <c:v>6.52</c:v>
                </c:pt>
                <c:pt idx="6">
                  <c:v>#N/A</c:v>
                </c:pt>
                <c:pt idx="7">
                  <c:v>6.07</c:v>
                </c:pt>
                <c:pt idx="8">
                  <c:v>#N/A</c:v>
                </c:pt>
                <c:pt idx="9">
                  <c:v>5.88</c:v>
                </c:pt>
              </c:numCache>
            </c:numRef>
          </c:val>
          <c:extLst>
            <c:ext xmlns:c16="http://schemas.microsoft.com/office/drawing/2014/chart" uri="{C3380CC4-5D6E-409C-BE32-E72D297353CC}">
              <c16:uniqueId val="{00000008-94D2-40DB-B13E-73C330DDFB5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12.42</c:v>
                </c:pt>
                <c:pt idx="2">
                  <c:v>#N/A</c:v>
                </c:pt>
                <c:pt idx="3">
                  <c:v>13.54</c:v>
                </c:pt>
                <c:pt idx="4">
                  <c:v>#N/A</c:v>
                </c:pt>
                <c:pt idx="5">
                  <c:v>14.3</c:v>
                </c:pt>
                <c:pt idx="6">
                  <c:v>#N/A</c:v>
                </c:pt>
                <c:pt idx="7">
                  <c:v>15.53</c:v>
                </c:pt>
                <c:pt idx="8">
                  <c:v>#N/A</c:v>
                </c:pt>
                <c:pt idx="9">
                  <c:v>15.71</c:v>
                </c:pt>
              </c:numCache>
            </c:numRef>
          </c:val>
          <c:extLst>
            <c:ext xmlns:c16="http://schemas.microsoft.com/office/drawing/2014/chart" uri="{C3380CC4-5D6E-409C-BE32-E72D297353CC}">
              <c16:uniqueId val="{00000009-94D2-40DB-B13E-73C330DDFB57}"/>
            </c:ext>
          </c:extLst>
        </c:ser>
        <c:dLbls>
          <c:showLegendKey val="0"/>
          <c:showVal val="0"/>
          <c:showCatName val="0"/>
          <c:showSerName val="0"/>
          <c:showPercent val="0"/>
          <c:showBubbleSize val="0"/>
        </c:dLbls>
        <c:gapWidth val="150"/>
        <c:overlap val="100"/>
        <c:axId val="387440776"/>
        <c:axId val="360386672"/>
      </c:barChart>
      <c:catAx>
        <c:axId val="387440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386672"/>
        <c:crosses val="autoZero"/>
        <c:auto val="1"/>
        <c:lblAlgn val="ctr"/>
        <c:lblOffset val="100"/>
        <c:tickLblSkip val="1"/>
        <c:tickMarkSkip val="1"/>
        <c:noMultiLvlLbl val="0"/>
      </c:catAx>
      <c:valAx>
        <c:axId val="360386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7440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18388</c:v>
                </c:pt>
                <c:pt idx="5">
                  <c:v>19072</c:v>
                </c:pt>
                <c:pt idx="8">
                  <c:v>19064</c:v>
                </c:pt>
                <c:pt idx="11">
                  <c:v>18838</c:v>
                </c:pt>
                <c:pt idx="14">
                  <c:v>18153</c:v>
                </c:pt>
              </c:numCache>
            </c:numRef>
          </c:val>
          <c:extLst>
            <c:ext xmlns:c16="http://schemas.microsoft.com/office/drawing/2014/chart" uri="{C3380CC4-5D6E-409C-BE32-E72D297353CC}">
              <c16:uniqueId val="{00000000-DD1A-4002-9838-C2CEADF470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1A-4002-9838-C2CEADF470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190</c:v>
                </c:pt>
                <c:pt idx="3">
                  <c:v>162</c:v>
                </c:pt>
                <c:pt idx="6">
                  <c:v>157</c:v>
                </c:pt>
                <c:pt idx="9">
                  <c:v>132</c:v>
                </c:pt>
                <c:pt idx="12">
                  <c:v>128</c:v>
                </c:pt>
              </c:numCache>
            </c:numRef>
          </c:val>
          <c:extLst>
            <c:ext xmlns:c16="http://schemas.microsoft.com/office/drawing/2014/chart" uri="{C3380CC4-5D6E-409C-BE32-E72D297353CC}">
              <c16:uniqueId val="{00000002-DD1A-4002-9838-C2CEADF470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50</c:v>
                </c:pt>
                <c:pt idx="3">
                  <c:v>51</c:v>
                </c:pt>
                <c:pt idx="6">
                  <c:v>96</c:v>
                </c:pt>
                <c:pt idx="9">
                  <c:v>460</c:v>
                </c:pt>
                <c:pt idx="12">
                  <c:v>860</c:v>
                </c:pt>
              </c:numCache>
            </c:numRef>
          </c:val>
          <c:extLst>
            <c:ext xmlns:c16="http://schemas.microsoft.com/office/drawing/2014/chart" uri="{C3380CC4-5D6E-409C-BE32-E72D297353CC}">
              <c16:uniqueId val="{00000003-DD1A-4002-9838-C2CEADF470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5292</c:v>
                </c:pt>
                <c:pt idx="3">
                  <c:v>5005</c:v>
                </c:pt>
                <c:pt idx="6">
                  <c:v>4934</c:v>
                </c:pt>
                <c:pt idx="9">
                  <c:v>4880</c:v>
                </c:pt>
                <c:pt idx="12">
                  <c:v>4780</c:v>
                </c:pt>
              </c:numCache>
            </c:numRef>
          </c:val>
          <c:extLst>
            <c:ext xmlns:c16="http://schemas.microsoft.com/office/drawing/2014/chart" uri="{C3380CC4-5D6E-409C-BE32-E72D297353CC}">
              <c16:uniqueId val="{00000004-DD1A-4002-9838-C2CEADF470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1A-4002-9838-C2CEADF470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1A-4002-9838-C2CEADF470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13894</c:v>
                </c:pt>
                <c:pt idx="3">
                  <c:v>15629</c:v>
                </c:pt>
                <c:pt idx="6">
                  <c:v>15713</c:v>
                </c:pt>
                <c:pt idx="9">
                  <c:v>15965</c:v>
                </c:pt>
                <c:pt idx="12">
                  <c:v>15990</c:v>
                </c:pt>
              </c:numCache>
            </c:numRef>
          </c:val>
          <c:extLst>
            <c:ext xmlns:c16="http://schemas.microsoft.com/office/drawing/2014/chart" uri="{C3380CC4-5D6E-409C-BE32-E72D297353CC}">
              <c16:uniqueId val="{00000007-DD1A-4002-9838-C2CEADF470A7}"/>
            </c:ext>
          </c:extLst>
        </c:ser>
        <c:dLbls>
          <c:showLegendKey val="0"/>
          <c:showVal val="0"/>
          <c:showCatName val="0"/>
          <c:showSerName val="0"/>
          <c:showPercent val="0"/>
          <c:showBubbleSize val="0"/>
        </c:dLbls>
        <c:gapWidth val="100"/>
        <c:overlap val="100"/>
        <c:axId val="382886264"/>
        <c:axId val="380475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1038</c:v>
                </c:pt>
                <c:pt idx="2">
                  <c:v>#N/A</c:v>
                </c:pt>
                <c:pt idx="3">
                  <c:v>#N/A</c:v>
                </c:pt>
                <c:pt idx="4">
                  <c:v>1775</c:v>
                </c:pt>
                <c:pt idx="5">
                  <c:v>#N/A</c:v>
                </c:pt>
                <c:pt idx="6">
                  <c:v>#N/A</c:v>
                </c:pt>
                <c:pt idx="7">
                  <c:v>1836</c:v>
                </c:pt>
                <c:pt idx="8">
                  <c:v>#N/A</c:v>
                </c:pt>
                <c:pt idx="9">
                  <c:v>#N/A</c:v>
                </c:pt>
                <c:pt idx="10">
                  <c:v>2599</c:v>
                </c:pt>
                <c:pt idx="11">
                  <c:v>#N/A</c:v>
                </c:pt>
                <c:pt idx="12">
                  <c:v>#N/A</c:v>
                </c:pt>
                <c:pt idx="13">
                  <c:v>3605</c:v>
                </c:pt>
                <c:pt idx="14">
                  <c:v>#N/A</c:v>
                </c:pt>
              </c:numCache>
            </c:numRef>
          </c:val>
          <c:smooth val="0"/>
          <c:extLst>
            <c:ext xmlns:c16="http://schemas.microsoft.com/office/drawing/2014/chart" uri="{C3380CC4-5D6E-409C-BE32-E72D297353CC}">
              <c16:uniqueId val="{00000008-DD1A-4002-9838-C2CEADF470A7}"/>
            </c:ext>
          </c:extLst>
        </c:ser>
        <c:dLbls>
          <c:showLegendKey val="0"/>
          <c:showVal val="0"/>
          <c:showCatName val="0"/>
          <c:showSerName val="0"/>
          <c:showPercent val="0"/>
          <c:showBubbleSize val="0"/>
        </c:dLbls>
        <c:marker val="1"/>
        <c:smooth val="0"/>
        <c:axId val="382886264"/>
        <c:axId val="380475120"/>
      </c:lineChart>
      <c:catAx>
        <c:axId val="382886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0475120"/>
        <c:crosses val="autoZero"/>
        <c:auto val="1"/>
        <c:lblAlgn val="ctr"/>
        <c:lblOffset val="100"/>
        <c:tickLblSkip val="1"/>
        <c:tickMarkSkip val="1"/>
        <c:noMultiLvlLbl val="0"/>
      </c:catAx>
      <c:valAx>
        <c:axId val="380475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886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167036</c:v>
                </c:pt>
                <c:pt idx="5">
                  <c:v>163743</c:v>
                </c:pt>
                <c:pt idx="8">
                  <c:v>162553</c:v>
                </c:pt>
                <c:pt idx="11">
                  <c:v>158386</c:v>
                </c:pt>
                <c:pt idx="14">
                  <c:v>161867</c:v>
                </c:pt>
              </c:numCache>
            </c:numRef>
          </c:val>
          <c:extLst>
            <c:ext xmlns:c16="http://schemas.microsoft.com/office/drawing/2014/chart" uri="{C3380CC4-5D6E-409C-BE32-E72D297353CC}">
              <c16:uniqueId val="{00000000-944D-418D-AF19-2FE602D1E2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25659</c:v>
                </c:pt>
                <c:pt idx="5">
                  <c:v>27798</c:v>
                </c:pt>
                <c:pt idx="8">
                  <c:v>28837</c:v>
                </c:pt>
                <c:pt idx="11">
                  <c:v>28039</c:v>
                </c:pt>
                <c:pt idx="14">
                  <c:v>26342</c:v>
                </c:pt>
              </c:numCache>
            </c:numRef>
          </c:val>
          <c:extLst>
            <c:ext xmlns:c16="http://schemas.microsoft.com/office/drawing/2014/chart" uri="{C3380CC4-5D6E-409C-BE32-E72D297353CC}">
              <c16:uniqueId val="{00000001-944D-418D-AF19-2FE602D1E2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31502</c:v>
                </c:pt>
                <c:pt idx="5">
                  <c:v>26172</c:v>
                </c:pt>
                <c:pt idx="8">
                  <c:v>26492</c:v>
                </c:pt>
                <c:pt idx="11">
                  <c:v>25329</c:v>
                </c:pt>
                <c:pt idx="14">
                  <c:v>27732</c:v>
                </c:pt>
              </c:numCache>
            </c:numRef>
          </c:val>
          <c:extLst>
            <c:ext xmlns:c16="http://schemas.microsoft.com/office/drawing/2014/chart" uri="{C3380CC4-5D6E-409C-BE32-E72D297353CC}">
              <c16:uniqueId val="{00000002-944D-418D-AF19-2FE602D1E2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4D-418D-AF19-2FE602D1E2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4D-418D-AF19-2FE602D1E2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817</c:v>
                </c:pt>
                <c:pt idx="3">
                  <c:v>907</c:v>
                </c:pt>
                <c:pt idx="6">
                  <c:v>1467</c:v>
                </c:pt>
                <c:pt idx="9">
                  <c:v>1144</c:v>
                </c:pt>
                <c:pt idx="12">
                  <c:v>1059</c:v>
                </c:pt>
              </c:numCache>
            </c:numRef>
          </c:val>
          <c:extLst>
            <c:ext xmlns:c16="http://schemas.microsoft.com/office/drawing/2014/chart" uri="{C3380CC4-5D6E-409C-BE32-E72D297353CC}">
              <c16:uniqueId val="{00000005-944D-418D-AF19-2FE602D1E2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22502</c:v>
                </c:pt>
                <c:pt idx="3">
                  <c:v>22796</c:v>
                </c:pt>
                <c:pt idx="6">
                  <c:v>22262</c:v>
                </c:pt>
                <c:pt idx="9">
                  <c:v>22084</c:v>
                </c:pt>
                <c:pt idx="12">
                  <c:v>22507</c:v>
                </c:pt>
              </c:numCache>
            </c:numRef>
          </c:val>
          <c:extLst>
            <c:ext xmlns:c16="http://schemas.microsoft.com/office/drawing/2014/chart" uri="{C3380CC4-5D6E-409C-BE32-E72D297353CC}">
              <c16:uniqueId val="{00000006-944D-418D-AF19-2FE602D1E2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739</c:v>
                </c:pt>
                <c:pt idx="3">
                  <c:v>4895</c:v>
                </c:pt>
                <c:pt idx="6">
                  <c:v>10935</c:v>
                </c:pt>
                <c:pt idx="9">
                  <c:v>11755</c:v>
                </c:pt>
                <c:pt idx="12">
                  <c:v>12894</c:v>
                </c:pt>
              </c:numCache>
            </c:numRef>
          </c:val>
          <c:extLst>
            <c:ext xmlns:c16="http://schemas.microsoft.com/office/drawing/2014/chart" uri="{C3380CC4-5D6E-409C-BE32-E72D297353CC}">
              <c16:uniqueId val="{00000007-944D-418D-AF19-2FE602D1E2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58304</c:v>
                </c:pt>
                <c:pt idx="3">
                  <c:v>55512</c:v>
                </c:pt>
                <c:pt idx="6">
                  <c:v>52015</c:v>
                </c:pt>
                <c:pt idx="9">
                  <c:v>48548</c:v>
                </c:pt>
                <c:pt idx="12">
                  <c:v>46362</c:v>
                </c:pt>
              </c:numCache>
            </c:numRef>
          </c:val>
          <c:extLst>
            <c:ext xmlns:c16="http://schemas.microsoft.com/office/drawing/2014/chart" uri="{C3380CC4-5D6E-409C-BE32-E72D297353CC}">
              <c16:uniqueId val="{00000008-944D-418D-AF19-2FE602D1E2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4369</c:v>
                </c:pt>
                <c:pt idx="3">
                  <c:v>4632</c:v>
                </c:pt>
                <c:pt idx="6">
                  <c:v>4411</c:v>
                </c:pt>
                <c:pt idx="9">
                  <c:v>4617</c:v>
                </c:pt>
                <c:pt idx="12">
                  <c:v>4323</c:v>
                </c:pt>
              </c:numCache>
            </c:numRef>
          </c:val>
          <c:extLst>
            <c:ext xmlns:c16="http://schemas.microsoft.com/office/drawing/2014/chart" uri="{C3380CC4-5D6E-409C-BE32-E72D297353CC}">
              <c16:uniqueId val="{00000009-944D-418D-AF19-2FE602D1E2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161827</c:v>
                </c:pt>
                <c:pt idx="3">
                  <c:v>162233</c:v>
                </c:pt>
                <c:pt idx="6">
                  <c:v>158797</c:v>
                </c:pt>
                <c:pt idx="9">
                  <c:v>160273</c:v>
                </c:pt>
                <c:pt idx="12">
                  <c:v>160516</c:v>
                </c:pt>
              </c:numCache>
            </c:numRef>
          </c:val>
          <c:extLst>
            <c:ext xmlns:c16="http://schemas.microsoft.com/office/drawing/2014/chart" uri="{C3380CC4-5D6E-409C-BE32-E72D297353CC}">
              <c16:uniqueId val="{0000000A-944D-418D-AF19-2FE602D1E230}"/>
            </c:ext>
          </c:extLst>
        </c:ser>
        <c:dLbls>
          <c:showLegendKey val="0"/>
          <c:showVal val="0"/>
          <c:showCatName val="0"/>
          <c:showSerName val="0"/>
          <c:showPercent val="0"/>
          <c:showBubbleSize val="0"/>
        </c:dLbls>
        <c:gapWidth val="100"/>
        <c:overlap val="100"/>
        <c:axId val="385258040"/>
        <c:axId val="385254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24361</c:v>
                </c:pt>
                <c:pt idx="2">
                  <c:v>#N/A</c:v>
                </c:pt>
                <c:pt idx="3">
                  <c:v>#N/A</c:v>
                </c:pt>
                <c:pt idx="4">
                  <c:v>33262</c:v>
                </c:pt>
                <c:pt idx="5">
                  <c:v>#N/A</c:v>
                </c:pt>
                <c:pt idx="6">
                  <c:v>#N/A</c:v>
                </c:pt>
                <c:pt idx="7">
                  <c:v>32006</c:v>
                </c:pt>
                <c:pt idx="8">
                  <c:v>#N/A</c:v>
                </c:pt>
                <c:pt idx="9">
                  <c:v>#N/A</c:v>
                </c:pt>
                <c:pt idx="10">
                  <c:v>36666</c:v>
                </c:pt>
                <c:pt idx="11">
                  <c:v>#N/A</c:v>
                </c:pt>
                <c:pt idx="12">
                  <c:v>#N/A</c:v>
                </c:pt>
                <c:pt idx="13">
                  <c:v>31719</c:v>
                </c:pt>
                <c:pt idx="14">
                  <c:v>#N/A</c:v>
                </c:pt>
              </c:numCache>
            </c:numRef>
          </c:val>
          <c:smooth val="0"/>
          <c:extLst>
            <c:ext xmlns:c16="http://schemas.microsoft.com/office/drawing/2014/chart" uri="{C3380CC4-5D6E-409C-BE32-E72D297353CC}">
              <c16:uniqueId val="{0000000B-944D-418D-AF19-2FE602D1E230}"/>
            </c:ext>
          </c:extLst>
        </c:ser>
        <c:dLbls>
          <c:showLegendKey val="0"/>
          <c:showVal val="0"/>
          <c:showCatName val="0"/>
          <c:showSerName val="0"/>
          <c:showPercent val="0"/>
          <c:showBubbleSize val="0"/>
        </c:dLbls>
        <c:marker val="1"/>
        <c:smooth val="0"/>
        <c:axId val="385258040"/>
        <c:axId val="385254904"/>
      </c:lineChart>
      <c:catAx>
        <c:axId val="385258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5254904"/>
        <c:crosses val="autoZero"/>
        <c:auto val="1"/>
        <c:lblAlgn val="ctr"/>
        <c:lblOffset val="100"/>
        <c:tickLblSkip val="1"/>
        <c:tickMarkSkip val="1"/>
        <c:noMultiLvlLbl val="0"/>
      </c:catAx>
      <c:valAx>
        <c:axId val="385254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258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15149</c:v>
                </c:pt>
                <c:pt idx="1">
                  <c:v>13408</c:v>
                </c:pt>
                <c:pt idx="2">
                  <c:v>13535</c:v>
                </c:pt>
              </c:numCache>
            </c:numRef>
          </c:val>
          <c:extLst>
            <c:ext xmlns:c16="http://schemas.microsoft.com/office/drawing/2014/chart" uri="{C3380CC4-5D6E-409C-BE32-E72D297353CC}">
              <c16:uniqueId val="{00000000-EF74-45EB-8446-7A1E77ED53D1}"/>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4125</c:v>
                </c:pt>
                <c:pt idx="1">
                  <c:v>4073</c:v>
                </c:pt>
                <c:pt idx="2">
                  <c:v>4076</c:v>
                </c:pt>
              </c:numCache>
            </c:numRef>
          </c:val>
          <c:extLst>
            <c:ext xmlns:c16="http://schemas.microsoft.com/office/drawing/2014/chart" uri="{C3380CC4-5D6E-409C-BE32-E72D297353CC}">
              <c16:uniqueId val="{00000001-EF74-45EB-8446-7A1E77ED53D1}"/>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13868</c:v>
                </c:pt>
                <c:pt idx="1">
                  <c:v>13781</c:v>
                </c:pt>
                <c:pt idx="2">
                  <c:v>13886</c:v>
                </c:pt>
              </c:numCache>
            </c:numRef>
          </c:val>
          <c:extLst>
            <c:ext xmlns:c16="http://schemas.microsoft.com/office/drawing/2014/chart" uri="{C3380CC4-5D6E-409C-BE32-E72D297353CC}">
              <c16:uniqueId val="{00000002-EF74-45EB-8446-7A1E77ED53D1}"/>
            </c:ext>
          </c:extLst>
        </c:ser>
        <c:dLbls>
          <c:showLegendKey val="0"/>
          <c:showVal val="0"/>
          <c:showCatName val="0"/>
          <c:showSerName val="0"/>
          <c:showPercent val="0"/>
          <c:showBubbleSize val="0"/>
        </c:dLbls>
        <c:gapWidth val="120"/>
        <c:overlap val="100"/>
        <c:axId val="385260392"/>
        <c:axId val="385260784"/>
      </c:barChart>
      <c:catAx>
        <c:axId val="385260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5260784"/>
        <c:crosses val="autoZero"/>
        <c:auto val="1"/>
        <c:lblAlgn val="ctr"/>
        <c:lblOffset val="100"/>
        <c:tickLblSkip val="1"/>
        <c:tickMarkSkip val="1"/>
        <c:noMultiLvlLbl val="0"/>
      </c:catAx>
      <c:valAx>
        <c:axId val="385260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5260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4619710212964746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{DB3D43BA-F113-4F7A-A85A-322BAB03FE92}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7C7-47FC-A860-1089F58AC5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{9BB304A8-E304-44D8-B2D0-74D1FF12948B}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C7-47FC-A860-1089F58AC5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{8E22BDE0-0A20-4E33-A376-F29F5021E0E0}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C7-47FC-A860-1089F58AC5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{C41F7DD7-D146-4FAA-AAFA-EFB30102442B}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C7-47FC-A860-1089F58AC5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{AC1D09E0-0943-47AA-81A3-D14CA9999F2C}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C7-47FC-A860-1089F58AC5A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{AD2C22B7-85AF-433D-9DDB-8A4FE4BE688A}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7C7-47FC-A860-1089F58AC5A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{A67A3FB1-122A-4BE9-8212-CC48000E7156}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7C7-47FC-A860-1089F58AC5A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{D658E20E-6A4D-4838-B0A4-05A5D743EA68}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7C7-47FC-A860-1089F58AC5A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{DDF05E16-FBBD-481D-BBA7-A98C82E06175}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7C7-47FC-A860-1089F58AC5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c:v>
                </c:pt>
                <c:pt idx="8">
                  <c:v>62.1</c:v>
                </c:pt>
                <c:pt idx="16">
                  <c:v>62.9</c:v>
                </c:pt>
                <c:pt idx="24">
                  <c:v>64</c:v>
                </c:pt>
                <c:pt idx="32">
                  <c:v>64.400000000000006</c:v>
                </c:pt>
              </c:numCache>
            </c:numRef>
          </c:xVal>
          <c:yVal>
            <c:numRef>
              <c:f>公会計指標分析・財政指標組合せ分析表!$BP$51:$DC$51</c:f>
              <c:numCache>
                <c:formatCode>#,##0.0;"▲ "#,##0.0</c:formatCode>
                <c:ptCount val="40"/>
                <c:pt idx="0">
                  <c:v>33.799999999999997</c:v>
                </c:pt>
                <c:pt idx="8">
                  <c:v>46.2</c:v>
                </c:pt>
                <c:pt idx="16">
                  <c:v>44</c:v>
                </c:pt>
                <c:pt idx="24">
                  <c:v>50.7</c:v>
                </c:pt>
                <c:pt idx="32">
                  <c:v>42.8</c:v>
                </c:pt>
              </c:numCache>
            </c:numRef>
          </c:yVal>
          <c:smooth val="0"/>
          <c:extLst>
            <c:ext xmlns:c16="http://schemas.microsoft.com/office/drawing/2014/chart" uri="{C3380CC4-5D6E-409C-BE32-E72D297353CC}">
              <c16:uniqueId val="{00000009-C7C7-47FC-A860-1089F58AC5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{EBE1B67D-5B5C-42C1-91DF-4F29D4C2A05D}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7C7-47FC-A860-1089F58AC5A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{2AFEBBB5-1262-449E-9059-8708FDA2CD15}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C7-47FC-A860-1089F58AC5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{75830A32-3F78-408F-9B38-A0AFD0193A51}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C7-47FC-A860-1089F58AC5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{150F159A-43E1-4EEA-9633-B0AF19D296B7}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C7-47FC-A860-1089F58AC5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{73D2D649-8859-426F-95EF-B9DBFB326E28}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C7-47FC-A860-1089F58AC5A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{2ABD4DB5-4752-426C-B393-23F3FDC37880}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7C7-47FC-A860-1089F58AC5AF}"/>
                </c:ext>
              </c:extLst>
            </c:dLbl>
            <c:dLbl>
              <c:idx val="16"/>
              <c:layout>
                <c:manualLayout>
                  <c:x val="-3.967069072618013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{3B15EEE4-38A5-4C8C-A7FC-6E21B1236D91}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7C7-47FC-A860-1089F58AC5A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{508E6BF3-8076-48CE-BE0B-11C02C16CE9E}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7C7-47FC-A860-1089F58AC5A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{0D5AE569-AE05-4077-9C7D-1D72D164F8B3}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7C7-47FC-A860-1089F58AC5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C7C7-47FC-A860-1089F58AC5AF}"/>
            </c:ext>
          </c:extLst>
        </c:ser>
        <c:dLbls>
          <c:showLegendKey val="0"/>
          <c:showVal val="1"/>
          <c:showCatName val="0"/>
          <c:showSerName val="0"/>
          <c:showPercent val="0"/>
          <c:showBubbleSize val="0"/>
        </c:dLbls>
        <c:axId val="385253336"/>
        <c:axId val="385253728"/>
      </c:scatterChart>
      <c:valAx>
        <c:axId val="385253336"/>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5253728"/>
        <c:crosses val="autoZero"/>
        <c:crossBetween val="midCat"/>
      </c:valAx>
      <c:valAx>
        <c:axId val="385253728"/>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85253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{D5D76D10-AF1E-4C7E-BD55-414BD08E50A5}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626-4BF0-B38C-D7AA09D40D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{921A20DA-E7FD-4DA2-8B21-B9429B68F304}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26-4BF0-B38C-D7AA09D40D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{A00B9461-7863-4167-A7BD-6CE605320270}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26-4BF0-B38C-D7AA09D40D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{37E83514-3151-4606-988D-921D1C6486AB}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26-4BF0-B38C-D7AA09D40D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{4A0F14B6-3025-437A-9A1D-E2B365B2CF1E}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26-4BF0-B38C-D7AA09D40DC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{1B5A626A-C4EB-426E-95E6-47B1EA89BF8B}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626-4BF0-B38C-D7AA09D40DC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{C93948B0-07B5-428E-9C5F-E610ED6209D2}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626-4BF0-B38C-D7AA09D40DC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{314550A8-1308-4C51-B994-CC657F8A3B46}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626-4BF0-B38C-D7AA09D40DC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{D9E8A2CB-96DC-4238-88A6-3D3D5E0B09D2}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626-4BF0-B38C-D7AA09D40D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2</c:v>
                </c:pt>
                <c:pt idx="16">
                  <c:v>2.1</c:v>
                </c:pt>
                <c:pt idx="24">
                  <c:v>2.8</c:v>
                </c:pt>
                <c:pt idx="32">
                  <c:v>3.6</c:v>
                </c:pt>
              </c:numCache>
            </c:numRef>
          </c:xVal>
          <c:yVal>
            <c:numRef>
              <c:f>公会計指標分析・財政指標組合せ分析表!$BP$73:$DC$73</c:f>
              <c:numCache>
                <c:formatCode>#,##0.0;"▲ "#,##0.0</c:formatCode>
                <c:ptCount val="40"/>
                <c:pt idx="0">
                  <c:v>33.799999999999997</c:v>
                </c:pt>
                <c:pt idx="8">
                  <c:v>46.2</c:v>
                </c:pt>
                <c:pt idx="16">
                  <c:v>44</c:v>
                </c:pt>
                <c:pt idx="24">
                  <c:v>50.7</c:v>
                </c:pt>
                <c:pt idx="32">
                  <c:v>42.8</c:v>
                </c:pt>
              </c:numCache>
            </c:numRef>
          </c:yVal>
          <c:smooth val="0"/>
          <c:extLst>
            <c:ext xmlns:c16="http://schemas.microsoft.com/office/drawing/2014/chart" uri="{C3380CC4-5D6E-409C-BE32-E72D297353CC}">
              <c16:uniqueId val="{00000009-D626-4BF0-B38C-D7AA09D40DC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{D9FB928E-2948-45C7-A5E1-168FD7ED1326}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626-4BF0-B38C-D7AA09D40DC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{12A024C9-8BBD-42FA-B757-D1CFD68E33A9}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26-4BF0-B38C-D7AA09D40D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{DEE6EA4C-789B-43C7-9A67-F4FC86CEC8DD}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26-4BF0-B38C-D7AA09D40D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{0CCED6E7-EB93-4FE0-A04A-E95183D28B56}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26-4BF0-B38C-D7AA09D40D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{7926A3A5-2EF2-49AF-AD63-5E6AFCB55652}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26-4BF0-B38C-D7AA09D40DC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{9CC2503B-B417-4DFD-B519-0048080FA18B}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626-4BF0-B38C-D7AA09D40DC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{71744EA3-B981-41B3-BF87-65E0B3D566E5}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626-4BF0-B38C-D7AA09D40DC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{01150DC2-1B0A-4555-BCEB-061FFCB9D674}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626-4BF0-B38C-D7AA09D40DC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{075CF37B-B041-4DE6-B634-8156139291F5}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626-4BF0-B38C-D7AA09D40D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D626-4BF0-B38C-D7AA09D40DC0}"/>
            </c:ext>
          </c:extLst>
        </c:ser>
        <c:dLbls>
          <c:showLegendKey val="0"/>
          <c:showVal val="1"/>
          <c:showCatName val="0"/>
          <c:showSerName val="0"/>
          <c:showPercent val="0"/>
          <c:showBubbleSize val="0"/>
        </c:dLbls>
        <c:axId val="385254512"/>
        <c:axId val="385256472"/>
      </c:scatterChart>
      <c:valAx>
        <c:axId val="385254512"/>
        <c:scaling>
          <c:orientation val="maxMin"/>
          <c:max val="7"/>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5256472"/>
        <c:crosses val="autoZero"/>
        <c:crossBetween val="midCat"/>
      </c:valAx>
      <c:valAx>
        <c:axId val="385256472"/>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852545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公債費（元利償還金）については、平成</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年度以降の第一庁舎・芸術館建設等の建設事業の進捗に伴い、建設事業債の発行が増加し、平成</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年度以降、その元金償還が本格化したことから、上昇に転じた。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また、令和元年度以降、</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長野広域連合</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実施</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す</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るごみ処理施設建設に</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係る負担金も増加していく。</a:t>
          </a:r>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東日本台風災害に係る復旧・復興事業や</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公共</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施設の長寿命化対策等により上昇が見込まれる。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地方債の現在高は、平成</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年度以降の第一庁舎・芸術館建設等の建設事業の本格化に伴い増加しており、また、長野広域連合で実施しているごみ処理施設建設に伴う負担金の増加や、</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公共</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施設の長寿命化対策の進捗により、今後もさらに増加する見込みである。また、</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社会保障関係経費や公債費等の経常的経費の増加により</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、財政調整基金等が</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減少する見込みであることから、将来負担比率の分子全体としては今後</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増加する見込みである。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長野県長野市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基金残高は、ピーク時の平成４年度には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億円あったが、オリンピック関連施設や市民病院の整備などの財源として活用したことから、平成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まで減少した。その後、一時期には基金への積立てが可能となったものの、市税の伸び悩みや地方交付税の減少によって、基金の取崩しに依存した状態が続いていたが、プロジェクト事業の本格化に備え、新たに基金を造成するなど準備を進めてき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年度から令和元年度までは、財政調整基金の取崩額が積立額を上回り、目減り傾向が続いた。特に令和元年度は、東日本台風災害復旧国庫補助金の約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億円について、令和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年度歳入となる特殊要因が生じ、財政調整基金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億円余りを取崩し大幅に基金残高は減少した。その後、令和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年度は、同国庫補助金が歳入となったため取崩しを行わず、財政調整基金残高は増加に転じ、基金全体では、後年度における職員退職に備える職員退職手当基金の積み増し等により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国庫補助等の財源が見込めない単独事業や少子・高齢化の進行により年々増加する社会保障関連経費のほか、新型コロナウイルス感染症等の災害対策にも対応するため、歳出の見直しなど財政健全化への取り組みにより、財政調整基金の取り崩し額の圧縮を図り、他の目的基金についても、基金目的に沿った計画的な運用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・リサイクル基金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　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・リサイクル基金　資源化施設の改修経費へ充当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　退職手当に備えた積み立て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　市有施設の老朽化対策に備え積み立て及び長寿命化改修経費へ充当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　今後増加が見込まれる退職手当に備え適切に積み立てる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　市有施設の老朽化対策のため適切に積み立て、必要な経費に対し充当する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　一般財源の不足が見込まれることから、基金の目的に沿って適切に各事業に充当していく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億円を積み立てる一方、当初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億円と見込んだ基金の取り崩しは、令和元年度の東日本台風災害復旧国庫補助金の約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年度歳入となる特殊要因が生じたことから取り崩しを行わなかった。そのため、令和元年度末（残高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億）と比較すると、約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億円の増で基金残高は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億円余りとなった。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国庫補助等の財源が見込めない単独事業や少子・高齢化の進行により年々増加する社会保障関連経費のほか、新型コロナウイルス感染症等の災害対策にも対応するため、歳出の見直しなど財政健全化への取り組みにより、財政調整基金の取り崩し額の圧縮を図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市債の償還及び市債の適正な管理に必要な財源を確保するため、適切に管理運用していく。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374,038
369,982
834.81
220,270,256
214,425,865
4,444,707
88,989,707
154,408,204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BIZ UDゴシック" panose="020B0400000000000000" pitchFamily="49" charset="-128"/>
              <a:ea typeface="BIZ UDゴシック" panose="020B0400000000000000" pitchFamily="49" charset="-128"/>
              <a:cs typeface="+mn-cs"/>
            </a:rPr>
            <a:t>（</a:t>
          </a:r>
          <a:r>
            <a:rPr kumimoji="1" lang="en-US" altLang="ja-JP" sz="1100">
              <a:solidFill>
                <a:srgbClr val="FF0000"/>
              </a:solidFill>
              <a:effectLst/>
              <a:latin typeface="BIZ UDゴシック" panose="020B0400000000000000" pitchFamily="49" charset="-128"/>
              <a:ea typeface="BIZ UDゴシック" panose="020B0400000000000000" pitchFamily="49" charset="-128"/>
              <a:cs typeface="+mn-cs"/>
            </a:rPr>
            <a:t>※R02</a:t>
          </a:r>
          <a:r>
            <a:rPr kumimoji="1" lang="ja-JP" altLang="en-US" sz="1100">
              <a:solidFill>
                <a:srgbClr val="FF0000"/>
              </a:solidFill>
              <a:effectLst/>
              <a:latin typeface="BIZ UDゴシック" panose="020B0400000000000000" pitchFamily="49" charset="-128"/>
              <a:ea typeface="BIZ UDゴシック" panose="020B0400000000000000" pitchFamily="49" charset="-128"/>
              <a:cs typeface="+mn-cs"/>
            </a:rPr>
            <a:t>年度報告に</a:t>
          </a:r>
          <a:r>
            <a:rPr kumimoji="1" lang="ja-JP" altLang="ja-JP" sz="1100">
              <a:solidFill>
                <a:srgbClr val="FF0000"/>
              </a:solidFill>
              <a:effectLst/>
              <a:latin typeface="BIZ UDゴシック" panose="020B0400000000000000" pitchFamily="49" charset="-128"/>
              <a:ea typeface="BIZ UDゴシック" panose="020B0400000000000000" pitchFamily="49" charset="-128"/>
              <a:cs typeface="+mn-cs"/>
            </a:rPr>
            <a:t>誤りがあり、</a:t>
          </a:r>
          <a:r>
            <a:rPr kumimoji="1" lang="ja-JP" altLang="en-US" sz="1100">
              <a:solidFill>
                <a:srgbClr val="FF0000"/>
              </a:solidFill>
              <a:effectLst/>
              <a:latin typeface="BIZ UDゴシック" panose="020B0400000000000000" pitchFamily="49" charset="-128"/>
              <a:ea typeface="BIZ UDゴシック" panose="020B0400000000000000" pitchFamily="49" charset="-128"/>
              <a:cs typeface="+mn-cs"/>
            </a:rPr>
            <a:t>正しく</a:t>
          </a:r>
          <a:r>
            <a:rPr kumimoji="1" lang="ja-JP" altLang="ja-JP" sz="1100">
              <a:solidFill>
                <a:srgbClr val="FF0000"/>
              </a:solidFill>
              <a:effectLst/>
              <a:latin typeface="BIZ UDゴシック" panose="020B0400000000000000" pitchFamily="49" charset="-128"/>
              <a:ea typeface="BIZ UDゴシック" panose="020B0400000000000000" pitchFamily="49" charset="-128"/>
              <a:cs typeface="+mn-cs"/>
            </a:rPr>
            <a:t>は、</a:t>
          </a:r>
          <a:r>
            <a:rPr kumimoji="1" lang="en-US" altLang="ja-JP" sz="1100">
              <a:solidFill>
                <a:srgbClr val="FF0000"/>
              </a:solidFill>
              <a:effectLst/>
              <a:latin typeface="BIZ UDゴシック" panose="020B0400000000000000" pitchFamily="49" charset="-128"/>
              <a:ea typeface="BIZ UDゴシック" panose="020B0400000000000000" pitchFamily="49" charset="-128"/>
              <a:cs typeface="+mn-cs"/>
            </a:rPr>
            <a:t>65.0</a:t>
          </a:r>
          <a:r>
            <a:rPr kumimoji="1" lang="ja-JP" altLang="ja-JP" sz="1100">
              <a:solidFill>
                <a:srgbClr val="FF0000"/>
              </a:solidFill>
              <a:effectLst/>
              <a:latin typeface="BIZ UDゴシック" panose="020B0400000000000000" pitchFamily="49" charset="-128"/>
              <a:ea typeface="BIZ UDゴシック" panose="020B0400000000000000" pitchFamily="49" charset="-128"/>
              <a:cs typeface="+mn-cs"/>
            </a:rPr>
            <a:t>％になりますので、訂正させていただきます。</a:t>
          </a:r>
          <a:r>
            <a:rPr kumimoji="1" lang="ja-JP" altLang="en-US" sz="1100">
              <a:solidFill>
                <a:srgbClr val="FF0000"/>
              </a:solidFill>
              <a:effectLst/>
              <a:latin typeface="BIZ UDゴシック" panose="020B0400000000000000" pitchFamily="49" charset="-128"/>
              <a:ea typeface="BIZ UDゴシック" panose="020B0400000000000000" pitchFamily="49" charset="-128"/>
              <a:cs typeface="+mn-cs"/>
            </a:rPr>
            <a:t>申し訳ございませんでした。</a:t>
          </a:r>
          <a:r>
            <a:rPr kumimoji="1" lang="ja-JP" altLang="ja-JP" sz="1100">
              <a:solidFill>
                <a:srgbClr val="FF0000"/>
              </a:solidFill>
              <a:effectLst/>
              <a:latin typeface="BIZ UDゴシック" panose="020B0400000000000000" pitchFamily="49" charset="-128"/>
              <a:ea typeface="BIZ UDゴシック" panose="020B0400000000000000" pitchFamily="49" charset="-128"/>
              <a:cs typeface="+mn-cs"/>
            </a:rPr>
            <a:t>）</a:t>
          </a:r>
          <a:endParaRPr lang="ja-JP" altLang="ja-JP">
            <a:solidFill>
              <a:srgbClr val="FF0000"/>
            </a:solidFill>
            <a:effectLst/>
            <a:latin typeface="BIZ UDゴシック" panose="020B0400000000000000" pitchFamily="49" charset="-128"/>
            <a:ea typeface="BIZ UDゴシック" panose="020B0400000000000000" pitchFamily="49" charset="-128"/>
          </a:endParaRPr>
        </a:p>
        <a:p>
          <a:r>
            <a:rPr kumimoji="1" lang="ja-JP" altLang="en-US" sz="1030">
              <a:solidFill>
                <a:sysClr val="windowText" lastClr="000000"/>
              </a:solidFill>
              <a:latin typeface="BIZ UDゴシック" panose="020B0400000000000000" pitchFamily="49" charset="-128"/>
              <a:ea typeface="BIZ UDゴシック" panose="020B0400000000000000" pitchFamily="49" charset="-128"/>
            </a:rPr>
            <a:t>有形固定資産減価償却率を算出する際の分子となる減価償却累計額は、単年度（令和</a:t>
          </a:r>
          <a:r>
            <a:rPr kumimoji="1" lang="en-US" altLang="ja-JP" sz="1030">
              <a:solidFill>
                <a:sysClr val="windowText" lastClr="000000"/>
              </a:solidFill>
              <a:latin typeface="BIZ UDゴシック" panose="020B0400000000000000" pitchFamily="49" charset="-128"/>
              <a:ea typeface="BIZ UDゴシック" panose="020B0400000000000000" pitchFamily="49" charset="-128"/>
            </a:rPr>
            <a:t>2</a:t>
          </a:r>
          <a:r>
            <a:rPr kumimoji="1" lang="ja-JP" altLang="en-US" sz="1030">
              <a:solidFill>
                <a:sysClr val="windowText" lastClr="000000"/>
              </a:solidFill>
              <a:latin typeface="BIZ UDゴシック" panose="020B0400000000000000" pitchFamily="49" charset="-128"/>
              <a:ea typeface="BIZ UDゴシック" panose="020B0400000000000000" pitchFamily="49" charset="-128"/>
            </a:rPr>
            <a:t>年度ベース）で約</a:t>
          </a:r>
          <a:r>
            <a:rPr kumimoji="1" lang="en-US" altLang="ja-JP" sz="1030">
              <a:solidFill>
                <a:sysClr val="windowText" lastClr="000000"/>
              </a:solidFill>
              <a:latin typeface="BIZ UDゴシック" panose="020B0400000000000000" pitchFamily="49" charset="-128"/>
              <a:ea typeface="BIZ UDゴシック" panose="020B0400000000000000" pitchFamily="49" charset="-128"/>
            </a:rPr>
            <a:t>133</a:t>
          </a:r>
          <a:r>
            <a:rPr kumimoji="1" lang="ja-JP" altLang="en-US" sz="1030">
              <a:solidFill>
                <a:sysClr val="windowText" lastClr="000000"/>
              </a:solidFill>
              <a:latin typeface="BIZ UDゴシック" panose="020B0400000000000000" pitchFamily="49" charset="-128"/>
              <a:ea typeface="BIZ UDゴシック" panose="020B0400000000000000" pitchFamily="49" charset="-128"/>
            </a:rPr>
            <a:t>億円程度増加している。この</a:t>
          </a:r>
          <a:r>
            <a:rPr kumimoji="1" lang="en-US" altLang="ja-JP" sz="1030">
              <a:solidFill>
                <a:sysClr val="windowText" lastClr="000000"/>
              </a:solidFill>
              <a:latin typeface="BIZ UDゴシック" panose="020B0400000000000000" pitchFamily="49" charset="-128"/>
              <a:ea typeface="BIZ UDゴシック" panose="020B0400000000000000" pitchFamily="49" charset="-128"/>
            </a:rPr>
            <a:t>133</a:t>
          </a:r>
          <a:r>
            <a:rPr kumimoji="1" lang="ja-JP" altLang="en-US" sz="1030">
              <a:solidFill>
                <a:sysClr val="windowText" lastClr="000000"/>
              </a:solidFill>
              <a:latin typeface="BIZ UDゴシック" panose="020B0400000000000000" pitchFamily="49" charset="-128"/>
              <a:ea typeface="BIZ UDゴシック" panose="020B0400000000000000" pitchFamily="49" charset="-128"/>
            </a:rPr>
            <a:t>億円は算出上の分母となる償却資産の取得価格の</a:t>
          </a:r>
          <a:r>
            <a:rPr kumimoji="1" lang="en-US" altLang="ja-JP" sz="1030">
              <a:solidFill>
                <a:sysClr val="windowText" lastClr="000000"/>
              </a:solidFill>
              <a:latin typeface="BIZ UDゴシック" panose="020B0400000000000000" pitchFamily="49" charset="-128"/>
              <a:ea typeface="BIZ UDゴシック" panose="020B0400000000000000" pitchFamily="49" charset="-128"/>
            </a:rPr>
            <a:t>1.4</a:t>
          </a:r>
          <a:r>
            <a:rPr kumimoji="1" lang="ja-JP" altLang="en-US" sz="1030">
              <a:solidFill>
                <a:sysClr val="windowText" lastClr="000000"/>
              </a:solidFill>
              <a:latin typeface="BIZ UDゴシック" panose="020B0400000000000000" pitchFamily="49" charset="-128"/>
              <a:ea typeface="BIZ UDゴシック" panose="020B0400000000000000" pitchFamily="49" charset="-128"/>
            </a:rPr>
            <a:t>％程度であるため、分母に変動が無かった場合の単純な前年度比較では、</a:t>
          </a:r>
          <a:r>
            <a:rPr kumimoji="1" lang="en-US" altLang="ja-JP" sz="1030">
              <a:solidFill>
                <a:sysClr val="windowText" lastClr="000000"/>
              </a:solidFill>
              <a:latin typeface="BIZ UDゴシック" panose="020B0400000000000000" pitchFamily="49" charset="-128"/>
              <a:ea typeface="BIZ UDゴシック" panose="020B0400000000000000" pitchFamily="49" charset="-128"/>
            </a:rPr>
            <a:t>1.4</a:t>
          </a:r>
          <a:r>
            <a:rPr kumimoji="1" lang="ja-JP" altLang="en-US" sz="1030">
              <a:solidFill>
                <a:sysClr val="windowText" lastClr="000000"/>
              </a:solidFill>
              <a:latin typeface="BIZ UDゴシック" panose="020B0400000000000000" pitchFamily="49" charset="-128"/>
              <a:ea typeface="BIZ UDゴシック" panose="020B0400000000000000" pitchFamily="49" charset="-128"/>
            </a:rPr>
            <a:t>ポイント程度増加することになる。その中で、</a:t>
          </a:r>
          <a:r>
            <a:rPr kumimoji="1" lang="en-US" altLang="ja-JP" sz="1030">
              <a:solidFill>
                <a:sysClr val="windowText" lastClr="000000"/>
              </a:solidFill>
              <a:latin typeface="BIZ UDゴシック" panose="020B0400000000000000" pitchFamily="49" charset="-128"/>
              <a:ea typeface="BIZ UDゴシック" panose="020B0400000000000000" pitchFamily="49" charset="-128"/>
            </a:rPr>
            <a:t>1.0</a:t>
          </a:r>
          <a:r>
            <a:rPr kumimoji="1" lang="ja-JP" altLang="en-US" sz="1030">
              <a:solidFill>
                <a:sysClr val="windowText" lastClr="000000"/>
              </a:solidFill>
              <a:latin typeface="BIZ UDゴシック" panose="020B0400000000000000" pitchFamily="49" charset="-128"/>
              <a:ea typeface="BIZ UDゴシック" panose="020B0400000000000000" pitchFamily="49" charset="-128"/>
            </a:rPr>
            <a:t>ポイントの増加にとどまったのは、朝陽小学校体育館及び中条交流センターなどの大規模工事が竣工し、市有施設やインフラの更新が進んだため。</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4642062"/>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441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464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155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530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53552</xdr:rowOff>
    </xdr:from>
    <xdr:to>
      <xdr:col>23</xdr:col>
      <xdr:colOff>136525</xdr:colOff>
      <xdr:row>31</xdr:row>
      <xdr:rowOff>155152</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31979</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346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39158</xdr:rowOff>
    </xdr:from>
    <xdr:to>
      <xdr:col>19</xdr:col>
      <xdr:colOff>187325</xdr:colOff>
      <xdr:row>31</xdr:row>
      <xdr:rowOff>140758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3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89958</xdr:rowOff>
    </xdr:from>
    <xdr:to>
      <xdr:col>23</xdr:col>
      <xdr:colOff>85725</xdr:colOff>
      <xdr:row>31</xdr:row>
      <xdr:rowOff>104352</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5404908"/>
          <a:ext cx="7112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3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50377</xdr:rowOff>
    </xdr:from>
    <xdr:to>
      <xdr:col>19</xdr:col>
      <xdr:colOff>136525</xdr:colOff>
      <xdr:row>31</xdr:row>
      <xdr:rowOff>89958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536532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142240</xdr:rowOff>
    </xdr:from>
    <xdr:to>
      <xdr:col>11</xdr:col>
      <xdr:colOff>187325</xdr:colOff>
      <xdr:row>31</xdr:row>
      <xdr:rowOff>72390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2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21590</xdr:rowOff>
    </xdr:from>
    <xdr:to>
      <xdr:col>15</xdr:col>
      <xdr:colOff>136525</xdr:colOff>
      <xdr:row>31</xdr:row>
      <xdr:rowOff>50377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336540"/>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102658</xdr:rowOff>
    </xdr:from>
    <xdr:to>
      <xdr:col>7</xdr:col>
      <xdr:colOff>187325</xdr:colOff>
      <xdr:row>31</xdr:row>
      <xdr:rowOff>32808</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2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153458</xdr:rowOff>
    </xdr:from>
    <xdr:to>
      <xdr:col>11</xdr:col>
      <xdr:colOff>136525</xdr:colOff>
      <xdr:row>31</xdr:row>
      <xdr:rowOff>21590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296958"/>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05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498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49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131885</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4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40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63517</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37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23935</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338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年度以降のプロジェクト事業（庁舎建設など）に伴う地方債現在高の増加が影響し、類似団体と比較し債務償還比率が高い傾向が続いたが、令和２年度は、令和元年東日本台風災害に係る災</a:t>
          </a:r>
          <a:r>
            <a:rPr lang="ja-JP" altLang="ja-JP" sz="1100">
              <a:solidFill>
                <a:schemeClr val="dk1"/>
              </a:solidFill>
              <a:effectLst/>
              <a:latin typeface="+mn-lt"/>
              <a:ea typeface="+mn-ea"/>
              <a:cs typeface="+mn-cs"/>
            </a:rPr>
            <a:t>害対策債</a:t>
          </a:r>
          <a:r>
            <a:rPr kumimoji="1" lang="ja-JP" altLang="ja-JP" sz="1100">
              <a:solidFill>
                <a:schemeClr val="dk1"/>
              </a:solidFill>
              <a:effectLst/>
              <a:latin typeface="+mn-lt"/>
              <a:ea typeface="+mn-ea"/>
              <a:cs typeface="+mn-cs"/>
            </a:rPr>
            <a:t>の発行に伴う</a:t>
          </a:r>
          <a:r>
            <a:rPr lang="ja-JP" altLang="ja-JP" sz="1100">
              <a:solidFill>
                <a:schemeClr val="dk1"/>
              </a:solidFill>
              <a:effectLst/>
              <a:latin typeface="+mn-lt"/>
              <a:ea typeface="+mn-ea"/>
              <a:cs typeface="+mn-cs"/>
            </a:rPr>
            <a:t>基準財政需要額算入見込額の増加などにより充当可能財源が増加</a:t>
          </a:r>
          <a:r>
            <a:rPr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、債務償還比率は令和元年度から減少した。</a:t>
          </a:r>
          <a:endParaRPr lang="ja-JP" altLang="ja-JP">
            <a:effectLst/>
          </a:endParaRPr>
        </a:p>
        <a:p>
          <a:r>
            <a:rPr kumimoji="1" lang="ja-JP" altLang="ja-JP" sz="1100">
              <a:solidFill>
                <a:schemeClr val="dk1"/>
              </a:solidFill>
              <a:effectLst/>
              <a:latin typeface="+mn-lt"/>
              <a:ea typeface="+mn-ea"/>
              <a:cs typeface="+mn-cs"/>
            </a:rPr>
            <a:t>引き続き、交付税措置のない市債発行を抑制していくよう努める。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4541308"/>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02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0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117308</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260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28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2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27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27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131445</xdr:rowOff>
    </xdr:from>
    <xdr:to>
      <xdr:col>76</xdr:col>
      <xdr:colOff>73025</xdr:colOff>
      <xdr:row>31</xdr:row>
      <xdr:rowOff>61595</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2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154322</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12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7853</xdr:rowOff>
    </xdr:from>
    <xdr:to>
      <xdr:col>72</xdr:col>
      <xdr:colOff>123825</xdr:colOff>
      <xdr:row>31</xdr:row>
      <xdr:rowOff>109453</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532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10795</xdr:rowOff>
    </xdr:from>
    <xdr:to>
      <xdr:col>76</xdr:col>
      <xdr:colOff>22225</xdr:colOff>
      <xdr:row>31</xdr:row>
      <xdr:rowOff>58653</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5325745"/>
          <a:ext cx="711200" cy="4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147038</xdr:rowOff>
    </xdr:from>
    <xdr:to>
      <xdr:col>68</xdr:col>
      <xdr:colOff>123825</xdr:colOff>
      <xdr:row>31</xdr:row>
      <xdr:rowOff>77188</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52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26388</xdr:rowOff>
    </xdr:from>
    <xdr:to>
      <xdr:col>72</xdr:col>
      <xdr:colOff>73025</xdr:colOff>
      <xdr:row>31</xdr:row>
      <xdr:rowOff>58653</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5341338"/>
          <a:ext cx="7620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33041</xdr:rowOff>
    </xdr:from>
    <xdr:to>
      <xdr:col>64</xdr:col>
      <xdr:colOff>123825</xdr:colOff>
      <xdr:row>31</xdr:row>
      <xdr:rowOff>134641</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534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26388</xdr:rowOff>
    </xdr:from>
    <xdr:to>
      <xdr:col>68</xdr:col>
      <xdr:colOff>73025</xdr:colOff>
      <xdr:row>31</xdr:row>
      <xdr:rowOff>83841</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5341338"/>
          <a:ext cx="762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23925</xdr:rowOff>
    </xdr:from>
    <xdr:to>
      <xdr:col>60</xdr:col>
      <xdr:colOff>123825</xdr:colOff>
      <xdr:row>31</xdr:row>
      <xdr:rowOff>125525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3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74725</xdr:rowOff>
    </xdr:from>
    <xdr:to>
      <xdr:col>64</xdr:col>
      <xdr:colOff>73025</xdr:colOff>
      <xdr:row>31</xdr:row>
      <xdr:rowOff>83841</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5389675"/>
          <a:ext cx="7620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06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0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78962</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05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80521</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05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100580</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541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68315</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538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125768</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544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116652</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543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374,038
369,982
834.81
220,270,256
214,425,865
4,444,707
88,989,707
154,408,204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23512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107315</xdr:rowOff>
    </xdr:from>
    <xdr:to>
      <xdr:col>24</xdr:col>
      <xdr:colOff>114300</xdr:colOff>
      <xdr:row>39</xdr:row>
      <xdr:rowOff>37465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85742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84455</xdr:rowOff>
    </xdr:from>
    <xdr:to>
      <xdr:col>20</xdr:col>
      <xdr:colOff>38100</xdr:colOff>
      <xdr:row>39</xdr:row>
      <xdr:rowOff>14605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135255</xdr:rowOff>
    </xdr:from>
    <xdr:to>
      <xdr:col>24</xdr:col>
      <xdr:colOff>63500</xdr:colOff>
      <xdr:row>38</xdr:row>
      <xdr:rowOff>158115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6503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61595</xdr:rowOff>
    </xdr:from>
    <xdr:to>
      <xdr:col>15</xdr:col>
      <xdr:colOff>101600</xdr:colOff>
      <xdr:row>38</xdr:row>
      <xdr:rowOff>163195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112395</xdr:rowOff>
    </xdr:from>
    <xdr:to>
      <xdr:col>19</xdr:col>
      <xdr:colOff>177800</xdr:colOff>
      <xdr:row>38</xdr:row>
      <xdr:rowOff>135255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6274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84455</xdr:rowOff>
    </xdr:from>
    <xdr:to>
      <xdr:col>10</xdr:col>
      <xdr:colOff>165100</xdr:colOff>
      <xdr:row>39</xdr:row>
      <xdr:rowOff>14605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112395</xdr:rowOff>
    </xdr:from>
    <xdr:to>
      <xdr:col>15</xdr:col>
      <xdr:colOff>50800</xdr:colOff>
      <xdr:row>38</xdr:row>
      <xdr:rowOff>135255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flipV="1">
          <a:off x="2019300" y="66274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55880</xdr:rowOff>
    </xdr:from>
    <xdr:to>
      <xdr:col>6</xdr:col>
      <xdr:colOff>38100</xdr:colOff>
      <xdr:row>38</xdr:row>
      <xdr:rowOff>157480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106680</xdr:rowOff>
    </xdr:from>
    <xdr:to>
      <xdr:col>10</xdr:col>
      <xdr:colOff>114300</xdr:colOff>
      <xdr:row>38</xdr:row>
      <xdr:rowOff>135255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6217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5732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154322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5732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148607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59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907</xdr:rowOff>
    </xdr:from>
    <xdr:to>
      <xdr:col>55</xdr:col>
      <xdr:colOff>50800</xdr:colOff>
      <xdr:row>33</xdr:row>
      <xdr:rowOff>102507</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56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125384</xdr:rowOff>
    </xdr:from>
    <xdr:ext cx="534377"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561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11684</xdr:rowOff>
    </xdr:from>
    <xdr:to>
      <xdr:col>50</xdr:col>
      <xdr:colOff>165100</xdr:colOff>
      <xdr:row>33</xdr:row>
      <xdr:rowOff>113284</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566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51707</xdr:rowOff>
    </xdr:from>
    <xdr:to>
      <xdr:col>55</xdr:col>
      <xdr:colOff>0</xdr:colOff>
      <xdr:row>33</xdr:row>
      <xdr:rowOff>62484</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5709557"/>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21372</xdr:rowOff>
    </xdr:from>
    <xdr:to>
      <xdr:col>46</xdr:col>
      <xdr:colOff>38100</xdr:colOff>
      <xdr:row>33</xdr:row>
      <xdr:rowOff>122972</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567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62484</xdr:rowOff>
    </xdr:from>
    <xdr:to>
      <xdr:col>50</xdr:col>
      <xdr:colOff>114300</xdr:colOff>
      <xdr:row>33</xdr:row>
      <xdr:rowOff>72172</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5720334"/>
          <a:ext cx="8890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30407</xdr:rowOff>
    </xdr:from>
    <xdr:to>
      <xdr:col>41</xdr:col>
      <xdr:colOff>101600</xdr:colOff>
      <xdr:row>33</xdr:row>
      <xdr:rowOff>132007</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568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72172</xdr:rowOff>
    </xdr:from>
    <xdr:to>
      <xdr:col>45</xdr:col>
      <xdr:colOff>177800</xdr:colOff>
      <xdr:row>33</xdr:row>
      <xdr:rowOff>81207</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7861300" y="5730022"/>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37810</xdr:rowOff>
    </xdr:from>
    <xdr:to>
      <xdr:col>36</xdr:col>
      <xdr:colOff>165100</xdr:colOff>
      <xdr:row>33</xdr:row>
      <xdr:rowOff>139410</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56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81207</xdr:rowOff>
    </xdr:from>
    <xdr:to>
      <xdr:col>41</xdr:col>
      <xdr:colOff>50800</xdr:colOff>
      <xdr:row>33</xdr:row>
      <xdr:rowOff>88610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972300" y="5739057"/>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26796</xdr:rowOff>
    </xdr:from>
    <xdr:ext cx="469744"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515427" y="671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8834</xdr:rowOff>
    </xdr:from>
    <xdr:ext cx="469744"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626427" y="669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46064</xdr:rowOff>
    </xdr:from>
    <xdr:ext cx="469744"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374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129811</xdr:rowOff>
    </xdr:from>
    <xdr:ext cx="534377"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59411" y="544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31</xdr:row>
      <xdr:rowOff>139499</xdr:rowOff>
    </xdr:from>
    <xdr:ext cx="534377"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483111" y="54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31</xdr:row>
      <xdr:rowOff>148534</xdr:rowOff>
    </xdr:from>
    <xdr:ext cx="534377"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594111" y="54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31</xdr:row>
      <xdr:rowOff>155937</xdr:rowOff>
    </xdr:from>
    <xdr:ext cx="534377"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05111" y="54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E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E00-0000B0000000}"/>
            </a:ext>
          </a:extLst>
        </xdr:cNvPr>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E00-0000B2000000}"/>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138628</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E00-0000B4000000}"/>
            </a:ext>
          </a:extLst>
        </xdr:cNvPr>
        <xdr:cNvSpPr txBox="1"/>
      </xdr:nvSpPr>
      <xdr:spPr>
        <a:xfrm>
          <a:off x="4673600" y="1025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a:extLst>
            <a:ext uri="{FF2B5EF4-FFF2-40B4-BE49-F238E27FC236}">
              <a16:creationId xmlns:a16="http://schemas.microsoft.com/office/drawing/2014/main" id="{00000000-0008-0000-0E00-0000B9000000}"/>
            </a:ext>
          </a:extLst>
        </xdr:cNvPr>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12881</xdr:rowOff>
    </xdr:from>
    <xdr:to>
      <xdr:col>24</xdr:col>
      <xdr:colOff>114300</xdr:colOff>
      <xdr:row>61</xdr:row>
      <xdr:rowOff>114481</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45847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162758</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E00-0000C0000000}"/>
            </a:ext>
          </a:extLst>
        </xdr:cNvPr>
        <xdr:cNvSpPr txBox="1"/>
      </xdr:nvSpPr>
      <xdr:spPr>
        <a:xfrm>
          <a:off x="4673600"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158206</xdr:rowOff>
    </xdr:from>
    <xdr:to>
      <xdr:col>20</xdr:col>
      <xdr:colOff>38100</xdr:colOff>
      <xdr:row>61</xdr:row>
      <xdr:rowOff>88356</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3746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37556</xdr:rowOff>
    </xdr:from>
    <xdr:to>
      <xdr:col>24</xdr:col>
      <xdr:colOff>63500</xdr:colOff>
      <xdr:row>61</xdr:row>
      <xdr:rowOff>63681</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3797300" y="104960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128815</xdr:rowOff>
    </xdr:from>
    <xdr:to>
      <xdr:col>15</xdr:col>
      <xdr:colOff>101600</xdr:colOff>
      <xdr:row>61</xdr:row>
      <xdr:rowOff>58965</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2857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8165</xdr:rowOff>
    </xdr:from>
    <xdr:to>
      <xdr:col>19</xdr:col>
      <xdr:colOff>177800</xdr:colOff>
      <xdr:row>61</xdr:row>
      <xdr:rowOff>37556</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908300" y="1046661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53703</xdr:rowOff>
    </xdr:from>
    <xdr:to>
      <xdr:col>10</xdr:col>
      <xdr:colOff>165100</xdr:colOff>
      <xdr:row>60</xdr:row>
      <xdr:rowOff>155303</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968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104503</xdr:rowOff>
    </xdr:from>
    <xdr:to>
      <xdr:col>15</xdr:col>
      <xdr:colOff>50800</xdr:colOff>
      <xdr:row>61</xdr:row>
      <xdr:rowOff>8165</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2019300" y="1039150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25944</xdr:rowOff>
    </xdr:from>
    <xdr:to>
      <xdr:col>6</xdr:col>
      <xdr:colOff>38100</xdr:colOff>
      <xdr:row>60</xdr:row>
      <xdr:rowOff>127544</xdr:rowOff>
    </xdr:to>
    <xdr:sp macro="" textlink="">
      <xdr:nvSpPr>
        <xdr:cNvPr id="199" name="楕円 198">
          <a:extLst>
            <a:ext uri="{FF2B5EF4-FFF2-40B4-BE49-F238E27FC236}">
              <a16:creationId xmlns:a16="http://schemas.microsoft.com/office/drawing/2014/main" id="{00000000-0008-0000-0E00-0000C7000000}"/>
            </a:ext>
          </a:extLst>
        </xdr:cNvPr>
        <xdr:cNvSpPr/>
      </xdr:nvSpPr>
      <xdr:spPr>
        <a:xfrm>
          <a:off x="1079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76744</xdr:rowOff>
    </xdr:from>
    <xdr:to>
      <xdr:col>10</xdr:col>
      <xdr:colOff>114300</xdr:colOff>
      <xdr:row>60</xdr:row>
      <xdr:rowOff>104503</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1130300" y="103637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41201</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31404</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79483</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35820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2705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146430</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1816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144071</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E00-0000D0000000}"/>
            </a:ext>
          </a:extLst>
        </xdr:cNvPr>
        <xdr:cNvSpPr txBox="1"/>
      </xdr:nvSpPr>
      <xdr:spPr>
        <a:xfrm>
          <a:off x="927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151285</xdr:rowOff>
    </xdr:from>
    <xdr:ext cx="534377"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10515600" y="10609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70168</xdr:rowOff>
    </xdr:from>
    <xdr:to>
      <xdr:col>55</xdr:col>
      <xdr:colOff>50800</xdr:colOff>
      <xdr:row>62</xdr:row>
      <xdr:rowOff>318</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10426700" y="1052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93045</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10515600" y="1038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73071</xdr:rowOff>
    </xdr:from>
    <xdr:to>
      <xdr:col>50</xdr:col>
      <xdr:colOff>165100</xdr:colOff>
      <xdr:row>62</xdr:row>
      <xdr:rowOff>3221</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9588500" y="105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120968</xdr:rowOff>
    </xdr:from>
    <xdr:to>
      <xdr:col>55</xdr:col>
      <xdr:colOff>0</xdr:colOff>
      <xdr:row>61</xdr:row>
      <xdr:rowOff>123871</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9639300" y="10579418"/>
          <a:ext cx="8382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76671</xdr:rowOff>
    </xdr:from>
    <xdr:to>
      <xdr:col>46</xdr:col>
      <xdr:colOff>38100</xdr:colOff>
      <xdr:row>62</xdr:row>
      <xdr:rowOff>6821</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8699500" y="105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123871</xdr:rowOff>
    </xdr:from>
    <xdr:to>
      <xdr:col>50</xdr:col>
      <xdr:colOff>114300</xdr:colOff>
      <xdr:row>61</xdr:row>
      <xdr:rowOff>127471</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8750300" y="10582321"/>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47026</xdr:rowOff>
    </xdr:from>
    <xdr:to>
      <xdr:col>41</xdr:col>
      <xdr:colOff>101600</xdr:colOff>
      <xdr:row>61</xdr:row>
      <xdr:rowOff>148626</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7810500" y="1050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97826</xdr:rowOff>
    </xdr:from>
    <xdr:to>
      <xdr:col>45</xdr:col>
      <xdr:colOff>177800</xdr:colOff>
      <xdr:row>61</xdr:row>
      <xdr:rowOff>127471</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861300" y="10556276"/>
          <a:ext cx="8890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48534</xdr:rowOff>
    </xdr:from>
    <xdr:to>
      <xdr:col>36</xdr:col>
      <xdr:colOff>165100</xdr:colOff>
      <xdr:row>61</xdr:row>
      <xdr:rowOff>150134</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921500" y="1050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97826</xdr:rowOff>
    </xdr:from>
    <xdr:to>
      <xdr:col>41</xdr:col>
      <xdr:colOff>50800</xdr:colOff>
      <xdr:row>61</xdr:row>
      <xdr:rowOff>99334</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6972300" y="10556276"/>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89880</xdr:rowOff>
    </xdr:from>
    <xdr:ext cx="534377"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594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98029</xdr:rowOff>
    </xdr:from>
    <xdr:ext cx="534377"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83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116115</xdr:rowOff>
    </xdr:from>
    <xdr:ext cx="534377"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94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106838</xdr:rowOff>
    </xdr:from>
    <xdr:ext cx="534377"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705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19748</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9327095" y="1030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23348</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8450795" y="1031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165153</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7561795" y="1028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166661</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6672795" y="1028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57166</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48261</xdr:rowOff>
    </xdr:from>
    <xdr:to>
      <xdr:col>20</xdr:col>
      <xdr:colOff>38100</xdr:colOff>
      <xdr:row>83</xdr:row>
      <xdr:rowOff>149861</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99061</xdr:rowOff>
    </xdr:from>
    <xdr:to>
      <xdr:col>24</xdr:col>
      <xdr:colOff>63500</xdr:colOff>
      <xdr:row>83</xdr:row>
      <xdr:rowOff>129539</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43294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151130</xdr:rowOff>
    </xdr:from>
    <xdr:to>
      <xdr:col>15</xdr:col>
      <xdr:colOff>101600</xdr:colOff>
      <xdr:row>83</xdr:row>
      <xdr:rowOff>81280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30480</xdr:rowOff>
    </xdr:from>
    <xdr:to>
      <xdr:col>19</xdr:col>
      <xdr:colOff>177800</xdr:colOff>
      <xdr:row>83</xdr:row>
      <xdr:rowOff>99061</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42608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109220</xdr:rowOff>
    </xdr:from>
    <xdr:to>
      <xdr:col>10</xdr:col>
      <xdr:colOff>165100</xdr:colOff>
      <xdr:row>83</xdr:row>
      <xdr:rowOff>39370</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160020</xdr:rowOff>
    </xdr:from>
    <xdr:to>
      <xdr:col>15</xdr:col>
      <xdr:colOff>50800</xdr:colOff>
      <xdr:row>83</xdr:row>
      <xdr:rowOff>30480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42189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82550</xdr:rowOff>
    </xdr:from>
    <xdr:to>
      <xdr:col>6</xdr:col>
      <xdr:colOff>38100</xdr:colOff>
      <xdr:row>83</xdr:row>
      <xdr:rowOff>12700</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133350</xdr:rowOff>
    </xdr:from>
    <xdr:to>
      <xdr:col>10</xdr:col>
      <xdr:colOff>114300</xdr:colOff>
      <xdr:row>82</xdr:row>
      <xdr:rowOff>160020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41922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140988</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30497</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86361</xdr:rowOff>
    </xdr:from>
    <xdr:to>
      <xdr:col>55</xdr:col>
      <xdr:colOff>50800</xdr:colOff>
      <xdr:row>84</xdr:row>
      <xdr:rowOff>16511</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64788</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29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85598</xdr:rowOff>
    </xdr:from>
    <xdr:to>
      <xdr:col>50</xdr:col>
      <xdr:colOff>165100</xdr:colOff>
      <xdr:row>84</xdr:row>
      <xdr:rowOff>15748</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136398</xdr:rowOff>
    </xdr:from>
    <xdr:to>
      <xdr:col>55</xdr:col>
      <xdr:colOff>0</xdr:colOff>
      <xdr:row>83</xdr:row>
      <xdr:rowOff>137161</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9639300" y="14366748"/>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87885</xdr:rowOff>
    </xdr:from>
    <xdr:to>
      <xdr:col>46</xdr:col>
      <xdr:colOff>38100</xdr:colOff>
      <xdr:row>84</xdr:row>
      <xdr:rowOff>18035</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3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136398</xdr:rowOff>
    </xdr:from>
    <xdr:to>
      <xdr:col>50</xdr:col>
      <xdr:colOff>114300</xdr:colOff>
      <xdr:row>83</xdr:row>
      <xdr:rowOff>138685</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43667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91694</xdr:rowOff>
    </xdr:from>
    <xdr:to>
      <xdr:col>41</xdr:col>
      <xdr:colOff>101600</xdr:colOff>
      <xdr:row>84</xdr:row>
      <xdr:rowOff>21844</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32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138685</xdr:rowOff>
    </xdr:from>
    <xdr:to>
      <xdr:col>45</xdr:col>
      <xdr:colOff>177800</xdr:colOff>
      <xdr:row>83</xdr:row>
      <xdr:rowOff>142494</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861300" y="1436903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91694</xdr:rowOff>
    </xdr:from>
    <xdr:to>
      <xdr:col>36</xdr:col>
      <xdr:colOff>165100</xdr:colOff>
      <xdr:row>84</xdr:row>
      <xdr:rowOff>21844</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32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142494</xdr:rowOff>
    </xdr:from>
    <xdr:to>
      <xdr:col>41</xdr:col>
      <xdr:colOff>50800</xdr:colOff>
      <xdr:row>83</xdr:row>
      <xdr:rowOff>142494</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6972300" y="143728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125240</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6875</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9162</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12971</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41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12971</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41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E00-0000A6010000}"/>
            </a:ext>
          </a:extLst>
        </xdr:cNvPr>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E00-0000A8010000}"/>
            </a:ext>
          </a:extLst>
        </xdr:cNvPr>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E00-0000AA010000}"/>
            </a:ext>
          </a:extLst>
        </xdr:cNvPr>
        <xdr:cNvSpPr txBox="1"/>
      </xdr:nvSpPr>
      <xdr:spPr>
        <a:xfrm>
          <a:off x="16357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21590</xdr:rowOff>
    </xdr:from>
    <xdr:to>
      <xdr:col>85</xdr:col>
      <xdr:colOff>177800</xdr:colOff>
      <xdr:row>38</xdr:row>
      <xdr:rowOff>123190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156845</xdr:rowOff>
    </xdr:from>
    <xdr:to>
      <xdr:col>81</xdr:col>
      <xdr:colOff>101600</xdr:colOff>
      <xdr:row>38</xdr:row>
      <xdr:rowOff>86995</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36195</xdr:rowOff>
    </xdr:from>
    <xdr:to>
      <xdr:col>85</xdr:col>
      <xdr:colOff>127000</xdr:colOff>
      <xdr:row>38</xdr:row>
      <xdr:rowOff>72390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5481300" y="65512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17780</xdr:rowOff>
    </xdr:from>
    <xdr:to>
      <xdr:col>76</xdr:col>
      <xdr:colOff>165100</xdr:colOff>
      <xdr:row>38</xdr:row>
      <xdr:rowOff>119380</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36195</xdr:rowOff>
    </xdr:from>
    <xdr:to>
      <xdr:col>81</xdr:col>
      <xdr:colOff>50800</xdr:colOff>
      <xdr:row>38</xdr:row>
      <xdr:rowOff>68580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14592300" y="65512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170180</xdr:rowOff>
    </xdr:from>
    <xdr:to>
      <xdr:col>72</xdr:col>
      <xdr:colOff>38100</xdr:colOff>
      <xdr:row>38</xdr:row>
      <xdr:rowOff>100330</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652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49530</xdr:rowOff>
    </xdr:from>
    <xdr:to>
      <xdr:col>76</xdr:col>
      <xdr:colOff>114300</xdr:colOff>
      <xdr:row>38</xdr:row>
      <xdr:rowOff>68580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3703300" y="65646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57785</xdr:rowOff>
    </xdr:from>
    <xdr:to>
      <xdr:col>67</xdr:col>
      <xdr:colOff>101600</xdr:colOff>
      <xdr:row>38</xdr:row>
      <xdr:rowOff>159385</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763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49530</xdr:rowOff>
    </xdr:from>
    <xdr:to>
      <xdr:col>71</xdr:col>
      <xdr:colOff>177800</xdr:colOff>
      <xdr:row>38</xdr:row>
      <xdr:rowOff>108585</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flipV="1">
          <a:off x="12814300" y="656463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17797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78122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110507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4389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91457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5007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150512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11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00000000-0008-0000-0E00-0000D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00000000-0008-0000-0E00-0000DF010000}"/>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00000000-0008-0000-0E00-0000E1010000}"/>
            </a:ext>
          </a:extLst>
        </xdr:cNvPr>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00000000-0008-0000-0E00-0000E3010000}"/>
            </a:ext>
          </a:extLst>
        </xdr:cNvPr>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2110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132097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00000000-0008-0000-0E00-0000EF010000}"/>
            </a:ext>
          </a:extLst>
        </xdr:cNvPr>
        <xdr:cNvSpPr txBox="1"/>
      </xdr:nvSpPr>
      <xdr:spPr>
        <a:xfrm>
          <a:off x="22199600"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101600</xdr:rowOff>
    </xdr:from>
    <xdr:to>
      <xdr:col>112</xdr:col>
      <xdr:colOff>38100</xdr:colOff>
      <xdr:row>39</xdr:row>
      <xdr:rowOff>31750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1272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152400</xdr:rowOff>
    </xdr:from>
    <xdr:to>
      <xdr:col>116</xdr:col>
      <xdr:colOff>63500</xdr:colOff>
      <xdr:row>38</xdr:row>
      <xdr:rowOff>160020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21323300" y="6667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48260</xdr:rowOff>
    </xdr:from>
    <xdr:to>
      <xdr:col>107</xdr:col>
      <xdr:colOff>101600</xdr:colOff>
      <xdr:row>38</xdr:row>
      <xdr:rowOff>149860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20383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99060</xdr:rowOff>
    </xdr:from>
    <xdr:to>
      <xdr:col>111</xdr:col>
      <xdr:colOff>177800</xdr:colOff>
      <xdr:row>38</xdr:row>
      <xdr:rowOff>152400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20434300" y="6614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9494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83820</xdr:rowOff>
    </xdr:from>
    <xdr:to>
      <xdr:col>107</xdr:col>
      <xdr:colOff>50800</xdr:colOff>
      <xdr:row>38</xdr:row>
      <xdr:rowOff>99060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9545300" y="6598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63500</xdr:rowOff>
    </xdr:from>
    <xdr:to>
      <xdr:col>98</xdr:col>
      <xdr:colOff>38100</xdr:colOff>
      <xdr:row>38</xdr:row>
      <xdr:rowOff>165100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8605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83820</xdr:rowOff>
    </xdr:from>
    <xdr:to>
      <xdr:col>102</xdr:col>
      <xdr:colOff>114300</xdr:colOff>
      <xdr:row>38</xdr:row>
      <xdr:rowOff>114300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flipV="1">
          <a:off x="18656300" y="6598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48277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1075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166387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20199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151147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9310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10177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18421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00000000-0008-0000-0E00-00001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00000000-0008-0000-0E00-00001B020000}"/>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00000000-0008-0000-0E00-00001D020000}"/>
            </a:ext>
          </a:extLst>
        </xdr:cNvPr>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00000000-0008-0000-0E00-00001F020000}"/>
            </a:ext>
          </a:extLst>
        </xdr:cNvPr>
        <xdr:cNvSpPr txBox="1"/>
      </xdr:nvSpPr>
      <xdr:spPr>
        <a:xfrm>
          <a:off x="16357600" y="1024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62687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130464</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00000000-0008-0000-0E00-00002B020000}"/>
            </a:ext>
          </a:extLst>
        </xdr:cNvPr>
        <xdr:cNvSpPr txBox="1"/>
      </xdr:nvSpPr>
      <xdr:spPr>
        <a:xfrm>
          <a:off x="16357600" y="1007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78196</xdr:rowOff>
    </xdr:from>
    <xdr:to>
      <xdr:col>81</xdr:col>
      <xdr:colOff>101600</xdr:colOff>
      <xdr:row>60</xdr:row>
      <xdr:rowOff>8346</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5430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128996</xdr:rowOff>
    </xdr:from>
    <xdr:to>
      <xdr:col>85</xdr:col>
      <xdr:colOff>127000</xdr:colOff>
      <xdr:row>59</xdr:row>
      <xdr:rowOff>158387</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5481300" y="1024454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35741</xdr:rowOff>
    </xdr:from>
    <xdr:to>
      <xdr:col>76</xdr:col>
      <xdr:colOff>165100</xdr:colOff>
      <xdr:row>59</xdr:row>
      <xdr:rowOff>137341</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4541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86541</xdr:rowOff>
    </xdr:from>
    <xdr:to>
      <xdr:col>81</xdr:col>
      <xdr:colOff>50800</xdr:colOff>
      <xdr:row>59</xdr:row>
      <xdr:rowOff>128996</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4592300" y="1020209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151674</xdr:rowOff>
    </xdr:from>
    <xdr:to>
      <xdr:col>72</xdr:col>
      <xdr:colOff>38100</xdr:colOff>
      <xdr:row>59</xdr:row>
      <xdr:rowOff>81824</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13652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31024</xdr:rowOff>
    </xdr:from>
    <xdr:to>
      <xdr:col>76</xdr:col>
      <xdr:colOff>114300</xdr:colOff>
      <xdr:row>59</xdr:row>
      <xdr:rowOff>86541</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3703300" y="1014657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99423</xdr:rowOff>
    </xdr:from>
    <xdr:to>
      <xdr:col>67</xdr:col>
      <xdr:colOff>101600</xdr:colOff>
      <xdr:row>59</xdr:row>
      <xdr:rowOff>29573</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12763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150223</xdr:rowOff>
    </xdr:from>
    <xdr:to>
      <xdr:col>71</xdr:col>
      <xdr:colOff>177800</xdr:colOff>
      <xdr:row>59</xdr:row>
      <xdr:rowOff>31024</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2814300" y="1009432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564" name="n_1ave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565" name="n_2ave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566" name="n_3ave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567" name="n_4ave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24873</xdr:rowOff>
    </xdr:from>
    <xdr:ext cx="405111" cy="259045"/>
    <xdr:sp macro="" textlink="">
      <xdr:nvSpPr>
        <xdr:cNvPr id="568" name="n_1mainValue【学校施設】&#10;有形固定資産減価償却率">
          <a:extLst>
            <a:ext uri="{FF2B5EF4-FFF2-40B4-BE49-F238E27FC236}">
              <a16:creationId xmlns:a16="http://schemas.microsoft.com/office/drawing/2014/main" id="{00000000-0008-0000-0E00-000038020000}"/>
            </a:ext>
          </a:extLst>
        </xdr:cNvPr>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153868</xdr:rowOff>
    </xdr:from>
    <xdr:ext cx="405111" cy="259045"/>
    <xdr:sp macro="" textlink="">
      <xdr:nvSpPr>
        <xdr:cNvPr id="569" name="n_2mainValue【学校施設】&#10;有形固定資産減価償却率">
          <a:extLst>
            <a:ext uri="{FF2B5EF4-FFF2-40B4-BE49-F238E27FC236}">
              <a16:creationId xmlns:a16="http://schemas.microsoft.com/office/drawing/2014/main" id="{00000000-0008-0000-0E00-000039020000}"/>
            </a:ext>
          </a:extLst>
        </xdr:cNvPr>
        <xdr:cNvSpPr txBox="1"/>
      </xdr:nvSpPr>
      <xdr:spPr>
        <a:xfrm>
          <a:off x="14389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98351</xdr:rowOff>
    </xdr:from>
    <xdr:ext cx="405111" cy="259045"/>
    <xdr:sp macro="" textlink="">
      <xdr:nvSpPr>
        <xdr:cNvPr id="570" name="n_3mainValue【学校施設】&#10;有形固定資産減価償却率">
          <a:extLst>
            <a:ext uri="{FF2B5EF4-FFF2-40B4-BE49-F238E27FC236}">
              <a16:creationId xmlns:a16="http://schemas.microsoft.com/office/drawing/2014/main" id="{00000000-0008-0000-0E00-00003A020000}"/>
            </a:ext>
          </a:extLst>
        </xdr:cNvPr>
        <xdr:cNvSpPr txBox="1"/>
      </xdr:nvSpPr>
      <xdr:spPr>
        <a:xfrm>
          <a:off x="135007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46100</xdr:rowOff>
    </xdr:from>
    <xdr:ext cx="405111" cy="259045"/>
    <xdr:sp macro="" textlink="">
      <xdr:nvSpPr>
        <xdr:cNvPr id="571" name="n_4mainValue【学校施設】&#10;有形固定資産減価償却率">
          <a:extLst>
            <a:ext uri="{FF2B5EF4-FFF2-40B4-BE49-F238E27FC236}">
              <a16:creationId xmlns:a16="http://schemas.microsoft.com/office/drawing/2014/main" id="{00000000-0008-0000-0E00-00003B020000}"/>
            </a:ext>
          </a:extLst>
        </xdr:cNvPr>
        <xdr:cNvSpPr txBox="1"/>
      </xdr:nvSpPr>
      <xdr:spPr>
        <a:xfrm>
          <a:off x="12611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00000000-0008-0000-0E00-00005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99" name="【学校施設】&#10;一人当たり面積最小値テキスト">
          <a:extLst>
            <a:ext uri="{FF2B5EF4-FFF2-40B4-BE49-F238E27FC236}">
              <a16:creationId xmlns:a16="http://schemas.microsoft.com/office/drawing/2014/main" id="{00000000-0008-0000-0E00-000057020000}"/>
            </a:ext>
          </a:extLst>
        </xdr:cNvPr>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1" name="【学校施設】&#10;一人当たり面積最大値テキスト">
          <a:extLst>
            <a:ext uri="{FF2B5EF4-FFF2-40B4-BE49-F238E27FC236}">
              <a16:creationId xmlns:a16="http://schemas.microsoft.com/office/drawing/2014/main" id="{00000000-0008-0000-0E00-000059020000}"/>
            </a:ext>
          </a:extLst>
        </xdr:cNvPr>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603" name="【学校施設】&#10;一人当たり面積平均値テキスト">
          <a:extLst>
            <a:ext uri="{FF2B5EF4-FFF2-40B4-BE49-F238E27FC236}">
              <a16:creationId xmlns:a16="http://schemas.microsoft.com/office/drawing/2014/main" id="{00000000-0008-0000-0E00-00005B020000}"/>
            </a:ext>
          </a:extLst>
        </xdr:cNvPr>
        <xdr:cNvSpPr txBox="1"/>
      </xdr:nvSpPr>
      <xdr:spPr>
        <a:xfrm>
          <a:off x="22199600" y="10185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607" name="フローチャート: 判断 606">
          <a:extLst>
            <a:ext uri="{FF2B5EF4-FFF2-40B4-BE49-F238E27FC236}">
              <a16:creationId xmlns:a16="http://schemas.microsoft.com/office/drawing/2014/main" id="{00000000-0008-0000-0E00-00005F020000}"/>
            </a:ext>
          </a:extLst>
        </xdr:cNvPr>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104322</xdr:rowOff>
    </xdr:from>
    <xdr:to>
      <xdr:col>116</xdr:col>
      <xdr:colOff>114300</xdr:colOff>
      <xdr:row>58</xdr:row>
      <xdr:rowOff>34472</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221107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127199</xdr:rowOff>
    </xdr:from>
    <xdr:ext cx="469744" cy="259045"/>
    <xdr:sp macro="" textlink="">
      <xdr:nvSpPr>
        <xdr:cNvPr id="615" name="【学校施設】&#10;一人当たり面積該当値テキスト">
          <a:extLst>
            <a:ext uri="{FF2B5EF4-FFF2-40B4-BE49-F238E27FC236}">
              <a16:creationId xmlns:a16="http://schemas.microsoft.com/office/drawing/2014/main" id="{00000000-0008-0000-0E00-000067020000}"/>
            </a:ext>
          </a:extLst>
        </xdr:cNvPr>
        <xdr:cNvSpPr txBox="1"/>
      </xdr:nvSpPr>
      <xdr:spPr>
        <a:xfrm>
          <a:off x="22199600" y="972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127181</xdr:rowOff>
    </xdr:from>
    <xdr:to>
      <xdr:col>112</xdr:col>
      <xdr:colOff>38100</xdr:colOff>
      <xdr:row>58</xdr:row>
      <xdr:rowOff>57331</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21272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155122</xdr:rowOff>
    </xdr:from>
    <xdr:to>
      <xdr:col>116</xdr:col>
      <xdr:colOff>63500</xdr:colOff>
      <xdr:row>58</xdr:row>
      <xdr:rowOff>6531</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21323300" y="992777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140244</xdr:rowOff>
    </xdr:from>
    <xdr:to>
      <xdr:col>107</xdr:col>
      <xdr:colOff>101600</xdr:colOff>
      <xdr:row>58</xdr:row>
      <xdr:rowOff>70394</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203835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6531</xdr:rowOff>
    </xdr:from>
    <xdr:to>
      <xdr:col>111</xdr:col>
      <xdr:colOff>177800</xdr:colOff>
      <xdr:row>58</xdr:row>
      <xdr:rowOff>19594</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20434300" y="99506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158206</xdr:rowOff>
    </xdr:from>
    <xdr:to>
      <xdr:col>102</xdr:col>
      <xdr:colOff>165100</xdr:colOff>
      <xdr:row>58</xdr:row>
      <xdr:rowOff>88356</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194945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19594</xdr:rowOff>
    </xdr:from>
    <xdr:to>
      <xdr:col>107</xdr:col>
      <xdr:colOff>50800</xdr:colOff>
      <xdr:row>58</xdr:row>
      <xdr:rowOff>37556</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flipV="1">
          <a:off x="19545300" y="996369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4717</xdr:rowOff>
    </xdr:from>
    <xdr:to>
      <xdr:col>98</xdr:col>
      <xdr:colOff>38100</xdr:colOff>
      <xdr:row>58</xdr:row>
      <xdr:rowOff>106317</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18605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37556</xdr:rowOff>
    </xdr:from>
    <xdr:to>
      <xdr:col>102</xdr:col>
      <xdr:colOff>114300</xdr:colOff>
      <xdr:row>58</xdr:row>
      <xdr:rowOff>55517</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flipV="1">
          <a:off x="18656300" y="998165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624" name="n_1aveValue【学校施設】&#10;一人当たり面積">
          <a:extLst>
            <a:ext uri="{FF2B5EF4-FFF2-40B4-BE49-F238E27FC236}">
              <a16:creationId xmlns:a16="http://schemas.microsoft.com/office/drawing/2014/main" id="{00000000-0008-0000-0E00-000070020000}"/>
            </a:ext>
          </a:extLst>
        </xdr:cNvPr>
        <xdr:cNvSpPr txBox="1"/>
      </xdr:nvSpPr>
      <xdr:spPr>
        <a:xfrm>
          <a:off x="210757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625" name="n_2aveValue【学校施設】&#10;一人当たり面積">
          <a:extLst>
            <a:ext uri="{FF2B5EF4-FFF2-40B4-BE49-F238E27FC236}">
              <a16:creationId xmlns:a16="http://schemas.microsoft.com/office/drawing/2014/main" id="{00000000-0008-0000-0E00-000071020000}"/>
            </a:ext>
          </a:extLst>
        </xdr:cNvPr>
        <xdr:cNvSpPr txBox="1"/>
      </xdr:nvSpPr>
      <xdr:spPr>
        <a:xfrm>
          <a:off x="20199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86014</xdr:rowOff>
    </xdr:from>
    <xdr:ext cx="469744" cy="259045"/>
    <xdr:sp macro="" textlink="">
      <xdr:nvSpPr>
        <xdr:cNvPr id="626" name="n_3aveValue【学校施設】&#10;一人当たり面積">
          <a:extLst>
            <a:ext uri="{FF2B5EF4-FFF2-40B4-BE49-F238E27FC236}">
              <a16:creationId xmlns:a16="http://schemas.microsoft.com/office/drawing/2014/main" id="{00000000-0008-0000-0E00-000072020000}"/>
            </a:ext>
          </a:extLst>
        </xdr:cNvPr>
        <xdr:cNvSpPr txBox="1"/>
      </xdr:nvSpPr>
      <xdr:spPr>
        <a:xfrm>
          <a:off x="19310427" y="102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148062</xdr:rowOff>
    </xdr:from>
    <xdr:ext cx="469744" cy="259045"/>
    <xdr:sp macro="" textlink="">
      <xdr:nvSpPr>
        <xdr:cNvPr id="627" name="n_4aveValue【学校施設】&#10;一人当たり面積">
          <a:extLst>
            <a:ext uri="{FF2B5EF4-FFF2-40B4-BE49-F238E27FC236}">
              <a16:creationId xmlns:a16="http://schemas.microsoft.com/office/drawing/2014/main" id="{00000000-0008-0000-0E00-000073020000}"/>
            </a:ext>
          </a:extLst>
        </xdr:cNvPr>
        <xdr:cNvSpPr txBox="1"/>
      </xdr:nvSpPr>
      <xdr:spPr>
        <a:xfrm>
          <a:off x="18421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73858</xdr:rowOff>
    </xdr:from>
    <xdr:ext cx="469744" cy="259045"/>
    <xdr:sp macro="" textlink="">
      <xdr:nvSpPr>
        <xdr:cNvPr id="628" name="n_1mainValue【学校施設】&#10;一人当たり面積">
          <a:extLst>
            <a:ext uri="{FF2B5EF4-FFF2-40B4-BE49-F238E27FC236}">
              <a16:creationId xmlns:a16="http://schemas.microsoft.com/office/drawing/2014/main" id="{00000000-0008-0000-0E00-000074020000}"/>
            </a:ext>
          </a:extLst>
        </xdr:cNvPr>
        <xdr:cNvSpPr txBox="1"/>
      </xdr:nvSpPr>
      <xdr:spPr>
        <a:xfrm>
          <a:off x="21075727" y="967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86921</xdr:rowOff>
    </xdr:from>
    <xdr:ext cx="469744" cy="259045"/>
    <xdr:sp macro="" textlink="">
      <xdr:nvSpPr>
        <xdr:cNvPr id="629" name="n_2mainValue【学校施設】&#10;一人当たり面積">
          <a:extLst>
            <a:ext uri="{FF2B5EF4-FFF2-40B4-BE49-F238E27FC236}">
              <a16:creationId xmlns:a16="http://schemas.microsoft.com/office/drawing/2014/main" id="{00000000-0008-0000-0E00-000075020000}"/>
            </a:ext>
          </a:extLst>
        </xdr:cNvPr>
        <xdr:cNvSpPr txBox="1"/>
      </xdr:nvSpPr>
      <xdr:spPr>
        <a:xfrm>
          <a:off x="20199427" y="968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104883</xdr:rowOff>
    </xdr:from>
    <xdr:ext cx="469744" cy="259045"/>
    <xdr:sp macro="" textlink="">
      <xdr:nvSpPr>
        <xdr:cNvPr id="630" name="n_3mainValue【学校施設】&#10;一人当たり面積">
          <a:extLst>
            <a:ext uri="{FF2B5EF4-FFF2-40B4-BE49-F238E27FC236}">
              <a16:creationId xmlns:a16="http://schemas.microsoft.com/office/drawing/2014/main" id="{00000000-0008-0000-0E00-000076020000}"/>
            </a:ext>
          </a:extLst>
        </xdr:cNvPr>
        <xdr:cNvSpPr txBox="1"/>
      </xdr:nvSpPr>
      <xdr:spPr>
        <a:xfrm>
          <a:off x="19310427" y="970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122844</xdr:rowOff>
    </xdr:from>
    <xdr:ext cx="469744" cy="259045"/>
    <xdr:sp macro="" textlink="">
      <xdr:nvSpPr>
        <xdr:cNvPr id="631" name="n_4mainValue【学校施設】&#10;一人当たり面積">
          <a:extLst>
            <a:ext uri="{FF2B5EF4-FFF2-40B4-BE49-F238E27FC236}">
              <a16:creationId xmlns:a16="http://schemas.microsoft.com/office/drawing/2014/main" id="{00000000-0008-0000-0E00-000077020000}"/>
            </a:ext>
          </a:extLst>
        </xdr:cNvPr>
        <xdr:cNvSpPr txBox="1"/>
      </xdr:nvSpPr>
      <xdr:spPr>
        <a:xfrm>
          <a:off x="18421427" y="972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a:extLst>
            <a:ext uri="{FF2B5EF4-FFF2-40B4-BE49-F238E27FC236}">
              <a16:creationId xmlns:a16="http://schemas.microsoft.com/office/drawing/2014/main" id="{00000000-0008-0000-0E00-00008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a:extLst>
            <a:ext uri="{FF2B5EF4-FFF2-40B4-BE49-F238E27FC236}">
              <a16:creationId xmlns:a16="http://schemas.microsoft.com/office/drawing/2014/main" id="{00000000-0008-0000-0E00-000091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659" name="【児童館】&#10;有形固定資産減価償却率最大値テキスト">
          <a:extLst>
            <a:ext uri="{FF2B5EF4-FFF2-40B4-BE49-F238E27FC236}">
              <a16:creationId xmlns:a16="http://schemas.microsoft.com/office/drawing/2014/main" id="{00000000-0008-0000-0E00-000093020000}"/>
            </a:ext>
          </a:extLst>
        </xdr:cNvPr>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661" name="【児童館】&#10;有形固定資産減価償却率平均値テキスト">
          <a:extLst>
            <a:ext uri="{FF2B5EF4-FFF2-40B4-BE49-F238E27FC236}">
              <a16:creationId xmlns:a16="http://schemas.microsoft.com/office/drawing/2014/main" id="{00000000-0008-0000-0E00-000095020000}"/>
            </a:ext>
          </a:extLst>
        </xdr:cNvPr>
        <xdr:cNvSpPr txBox="1"/>
      </xdr:nvSpPr>
      <xdr:spPr>
        <a:xfrm>
          <a:off x="163576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62687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19066</xdr:rowOff>
    </xdr:from>
    <xdr:ext cx="405111" cy="259045"/>
    <xdr:sp macro="" textlink="">
      <xdr:nvSpPr>
        <xdr:cNvPr id="673" name="【児童館】&#10;有形固定資産減価償却率該当値テキスト">
          <a:extLst>
            <a:ext uri="{FF2B5EF4-FFF2-40B4-BE49-F238E27FC236}">
              <a16:creationId xmlns:a16="http://schemas.microsoft.com/office/drawing/2014/main" id="{00000000-0008-0000-0E00-0000A1020000}"/>
            </a:ext>
          </a:extLst>
        </xdr:cNvPr>
        <xdr:cNvSpPr txBox="1"/>
      </xdr:nvSpPr>
      <xdr:spPr>
        <a:xfrm>
          <a:off x="16357600"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23495</xdr:rowOff>
    </xdr:from>
    <xdr:to>
      <xdr:col>81</xdr:col>
      <xdr:colOff>101600</xdr:colOff>
      <xdr:row>83</xdr:row>
      <xdr:rowOff>125095</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15430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74295</xdr:rowOff>
    </xdr:from>
    <xdr:to>
      <xdr:col>85</xdr:col>
      <xdr:colOff>127000</xdr:colOff>
      <xdr:row>83</xdr:row>
      <xdr:rowOff>91439</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5481300" y="14304645"/>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162561</xdr:rowOff>
    </xdr:from>
    <xdr:to>
      <xdr:col>76</xdr:col>
      <xdr:colOff>165100</xdr:colOff>
      <xdr:row>83</xdr:row>
      <xdr:rowOff>92711</xdr:rowOff>
    </xdr:to>
    <xdr:sp macro="" textlink="">
      <xdr:nvSpPr>
        <xdr:cNvPr id="676" name="楕円 675">
          <a:extLst>
            <a:ext uri="{FF2B5EF4-FFF2-40B4-BE49-F238E27FC236}">
              <a16:creationId xmlns:a16="http://schemas.microsoft.com/office/drawing/2014/main" id="{00000000-0008-0000-0E00-0000A4020000}"/>
            </a:ext>
          </a:extLst>
        </xdr:cNvPr>
        <xdr:cNvSpPr/>
      </xdr:nvSpPr>
      <xdr:spPr>
        <a:xfrm>
          <a:off x="14541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41911</xdr:rowOff>
    </xdr:from>
    <xdr:to>
      <xdr:col>81</xdr:col>
      <xdr:colOff>50800</xdr:colOff>
      <xdr:row>83</xdr:row>
      <xdr:rowOff>74295</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4592300" y="142722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2539</xdr:rowOff>
    </xdr:from>
    <xdr:to>
      <xdr:col>72</xdr:col>
      <xdr:colOff>38100</xdr:colOff>
      <xdr:row>83</xdr:row>
      <xdr:rowOff>104139</xdr:rowOff>
    </xdr:to>
    <xdr:sp macro="" textlink="">
      <xdr:nvSpPr>
        <xdr:cNvPr id="678" name="楕円 677">
          <a:extLst>
            <a:ext uri="{FF2B5EF4-FFF2-40B4-BE49-F238E27FC236}">
              <a16:creationId xmlns:a16="http://schemas.microsoft.com/office/drawing/2014/main" id="{00000000-0008-0000-0E00-0000A6020000}"/>
            </a:ext>
          </a:extLst>
        </xdr:cNvPr>
        <xdr:cNvSpPr/>
      </xdr:nvSpPr>
      <xdr:spPr>
        <a:xfrm>
          <a:off x="13652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41911</xdr:rowOff>
    </xdr:from>
    <xdr:to>
      <xdr:col>76</xdr:col>
      <xdr:colOff>114300</xdr:colOff>
      <xdr:row>83</xdr:row>
      <xdr:rowOff>53339</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flipV="1">
          <a:off x="13703300" y="142722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143511</xdr:rowOff>
    </xdr:from>
    <xdr:to>
      <xdr:col>67</xdr:col>
      <xdr:colOff>101600</xdr:colOff>
      <xdr:row>83</xdr:row>
      <xdr:rowOff>73661</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12763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22861</xdr:rowOff>
    </xdr:from>
    <xdr:to>
      <xdr:col>71</xdr:col>
      <xdr:colOff>177800</xdr:colOff>
      <xdr:row>83</xdr:row>
      <xdr:rowOff>53339</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2814300" y="142532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682" name="n_1aveValue【児童館】&#10;有形固定資産減価償却率">
          <a:extLst>
            <a:ext uri="{FF2B5EF4-FFF2-40B4-BE49-F238E27FC236}">
              <a16:creationId xmlns:a16="http://schemas.microsoft.com/office/drawing/2014/main" id="{00000000-0008-0000-0E00-0000AA020000}"/>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97807</xdr:rowOff>
    </xdr:from>
    <xdr:ext cx="405111" cy="259045"/>
    <xdr:sp macro="" textlink="">
      <xdr:nvSpPr>
        <xdr:cNvPr id="683" name="n_2aveValue【児童館】&#10;有形固定資産減価償却率">
          <a:extLst>
            <a:ext uri="{FF2B5EF4-FFF2-40B4-BE49-F238E27FC236}">
              <a16:creationId xmlns:a16="http://schemas.microsoft.com/office/drawing/2014/main" id="{00000000-0008-0000-0E00-0000AB020000}"/>
            </a:ext>
          </a:extLst>
        </xdr:cNvPr>
        <xdr:cNvSpPr txBox="1"/>
      </xdr:nvSpPr>
      <xdr:spPr>
        <a:xfrm>
          <a:off x="14389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71138</xdr:rowOff>
    </xdr:from>
    <xdr:ext cx="405111" cy="259045"/>
    <xdr:sp macro="" textlink="">
      <xdr:nvSpPr>
        <xdr:cNvPr id="684" name="n_3aveValue【児童館】&#10;有形固定資産減価償却率">
          <a:extLst>
            <a:ext uri="{FF2B5EF4-FFF2-40B4-BE49-F238E27FC236}">
              <a16:creationId xmlns:a16="http://schemas.microsoft.com/office/drawing/2014/main" id="{00000000-0008-0000-0E00-0000AC020000}"/>
            </a:ext>
          </a:extLst>
        </xdr:cNvPr>
        <xdr:cNvSpPr txBox="1"/>
      </xdr:nvSpPr>
      <xdr:spPr>
        <a:xfrm>
          <a:off x="13500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78757</xdr:rowOff>
    </xdr:from>
    <xdr:ext cx="405111" cy="259045"/>
    <xdr:sp macro="" textlink="">
      <xdr:nvSpPr>
        <xdr:cNvPr id="685" name="n_4aveValue【児童館】&#10;有形固定資産減価償却率">
          <a:extLst>
            <a:ext uri="{FF2B5EF4-FFF2-40B4-BE49-F238E27FC236}">
              <a16:creationId xmlns:a16="http://schemas.microsoft.com/office/drawing/2014/main" id="{00000000-0008-0000-0E00-0000AD020000}"/>
            </a:ext>
          </a:extLst>
        </xdr:cNvPr>
        <xdr:cNvSpPr txBox="1"/>
      </xdr:nvSpPr>
      <xdr:spPr>
        <a:xfrm>
          <a:off x="12611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116222</xdr:rowOff>
    </xdr:from>
    <xdr:ext cx="405111" cy="259045"/>
    <xdr:sp macro="" textlink="">
      <xdr:nvSpPr>
        <xdr:cNvPr id="686" name="n_1mainValue【児童館】&#10;有形固定資産減価償却率">
          <a:extLst>
            <a:ext uri="{FF2B5EF4-FFF2-40B4-BE49-F238E27FC236}">
              <a16:creationId xmlns:a16="http://schemas.microsoft.com/office/drawing/2014/main" id="{00000000-0008-0000-0E00-0000AE020000}"/>
            </a:ext>
          </a:extLst>
        </xdr:cNvPr>
        <xdr:cNvSpPr txBox="1"/>
      </xdr:nvSpPr>
      <xdr:spPr>
        <a:xfrm>
          <a:off x="152660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83838</xdr:rowOff>
    </xdr:from>
    <xdr:ext cx="405111" cy="259045"/>
    <xdr:sp macro="" textlink="">
      <xdr:nvSpPr>
        <xdr:cNvPr id="687" name="n_2mainValue【児童館】&#10;有形固定資産減価償却率">
          <a:extLst>
            <a:ext uri="{FF2B5EF4-FFF2-40B4-BE49-F238E27FC236}">
              <a16:creationId xmlns:a16="http://schemas.microsoft.com/office/drawing/2014/main" id="{00000000-0008-0000-0E00-0000AF020000}"/>
            </a:ext>
          </a:extLst>
        </xdr:cNvPr>
        <xdr:cNvSpPr txBox="1"/>
      </xdr:nvSpPr>
      <xdr:spPr>
        <a:xfrm>
          <a:off x="14389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95266</xdr:rowOff>
    </xdr:from>
    <xdr:ext cx="405111" cy="259045"/>
    <xdr:sp macro="" textlink="">
      <xdr:nvSpPr>
        <xdr:cNvPr id="688" name="n_3mainValue【児童館】&#10;有形固定資産減価償却率">
          <a:extLst>
            <a:ext uri="{FF2B5EF4-FFF2-40B4-BE49-F238E27FC236}">
              <a16:creationId xmlns:a16="http://schemas.microsoft.com/office/drawing/2014/main" id="{00000000-0008-0000-0E00-0000B0020000}"/>
            </a:ext>
          </a:extLst>
        </xdr:cNvPr>
        <xdr:cNvSpPr txBox="1"/>
      </xdr:nvSpPr>
      <xdr:spPr>
        <a:xfrm>
          <a:off x="13500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64788</xdr:rowOff>
    </xdr:from>
    <xdr:ext cx="405111" cy="259045"/>
    <xdr:sp macro="" textlink="">
      <xdr:nvSpPr>
        <xdr:cNvPr id="689" name="n_4mainValue【児童館】&#10;有形固定資産減価償却率">
          <a:extLst>
            <a:ext uri="{FF2B5EF4-FFF2-40B4-BE49-F238E27FC236}">
              <a16:creationId xmlns:a16="http://schemas.microsoft.com/office/drawing/2014/main" id="{00000000-0008-0000-0E00-0000B1020000}"/>
            </a:ext>
          </a:extLst>
        </xdr:cNvPr>
        <xdr:cNvSpPr txBox="1"/>
      </xdr:nvSpPr>
      <xdr:spPr>
        <a:xfrm>
          <a:off x="12611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児童館】&#10;一人当たり面積グラフ枠">
          <a:extLst>
            <a:ext uri="{FF2B5EF4-FFF2-40B4-BE49-F238E27FC236}">
              <a16:creationId xmlns:a16="http://schemas.microsoft.com/office/drawing/2014/main" id="{00000000-0008-0000-0E00-0000C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12" name="【児童館】&#10;一人当たり面積最小値テキスト">
          <a:extLst>
            <a:ext uri="{FF2B5EF4-FFF2-40B4-BE49-F238E27FC236}">
              <a16:creationId xmlns:a16="http://schemas.microsoft.com/office/drawing/2014/main" id="{00000000-0008-0000-0E00-0000C8020000}"/>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14" name="【児童館】&#10;一人当たり面積最大値テキスト">
          <a:extLst>
            <a:ext uri="{FF2B5EF4-FFF2-40B4-BE49-F238E27FC236}">
              <a16:creationId xmlns:a16="http://schemas.microsoft.com/office/drawing/2014/main" id="{00000000-0008-0000-0E00-0000CA020000}"/>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16" name="【児童館】&#10;一人当たり面積平均値テキスト">
          <a:extLst>
            <a:ext uri="{FF2B5EF4-FFF2-40B4-BE49-F238E27FC236}">
              <a16:creationId xmlns:a16="http://schemas.microsoft.com/office/drawing/2014/main" id="{00000000-0008-0000-0E00-0000CC020000}"/>
            </a:ext>
          </a:extLst>
        </xdr:cNvPr>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9" name="フローチャート: 判断 718">
          <a:extLst>
            <a:ext uri="{FF2B5EF4-FFF2-40B4-BE49-F238E27FC236}">
              <a16:creationId xmlns:a16="http://schemas.microsoft.com/office/drawing/2014/main" id="{00000000-0008-0000-0E00-0000CF020000}"/>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20" name="フローチャート: 判断 719">
          <a:extLst>
            <a:ext uri="{FF2B5EF4-FFF2-40B4-BE49-F238E27FC236}">
              <a16:creationId xmlns:a16="http://schemas.microsoft.com/office/drawing/2014/main" id="{00000000-0008-0000-0E00-0000D0020000}"/>
            </a:ext>
          </a:extLst>
        </xdr:cNvPr>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21" name="フローチャート: 判断 720">
          <a:extLst>
            <a:ext uri="{FF2B5EF4-FFF2-40B4-BE49-F238E27FC236}">
              <a16:creationId xmlns:a16="http://schemas.microsoft.com/office/drawing/2014/main" id="{00000000-0008-0000-0E00-0000D1020000}"/>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67311</xdr:rowOff>
    </xdr:from>
    <xdr:to>
      <xdr:col>116</xdr:col>
      <xdr:colOff>114300</xdr:colOff>
      <xdr:row>81</xdr:row>
      <xdr:rowOff>168911</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22110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90188</xdr:rowOff>
    </xdr:from>
    <xdr:ext cx="469744" cy="259045"/>
    <xdr:sp macro="" textlink="">
      <xdr:nvSpPr>
        <xdr:cNvPr id="728" name="【児童館】&#10;一人当たり面積該当値テキスト">
          <a:extLst>
            <a:ext uri="{FF2B5EF4-FFF2-40B4-BE49-F238E27FC236}">
              <a16:creationId xmlns:a16="http://schemas.microsoft.com/office/drawing/2014/main" id="{00000000-0008-0000-0E00-0000D8020000}"/>
            </a:ext>
          </a:extLst>
        </xdr:cNvPr>
        <xdr:cNvSpPr txBox="1"/>
      </xdr:nvSpPr>
      <xdr:spPr>
        <a:xfrm>
          <a:off x="22199600" y="1380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67311</xdr:rowOff>
    </xdr:from>
    <xdr:to>
      <xdr:col>112</xdr:col>
      <xdr:colOff>38100</xdr:colOff>
      <xdr:row>81</xdr:row>
      <xdr:rowOff>168911</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21272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118111</xdr:rowOff>
    </xdr:from>
    <xdr:to>
      <xdr:col>116</xdr:col>
      <xdr:colOff>63500</xdr:colOff>
      <xdr:row>81</xdr:row>
      <xdr:rowOff>118111</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21323300" y="14005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67311</xdr:rowOff>
    </xdr:from>
    <xdr:to>
      <xdr:col>107</xdr:col>
      <xdr:colOff>101600</xdr:colOff>
      <xdr:row>81</xdr:row>
      <xdr:rowOff>168911</xdr:rowOff>
    </xdr:to>
    <xdr:sp macro="" textlink="">
      <xdr:nvSpPr>
        <xdr:cNvPr id="731" name="楕円 730">
          <a:extLst>
            <a:ext uri="{FF2B5EF4-FFF2-40B4-BE49-F238E27FC236}">
              <a16:creationId xmlns:a16="http://schemas.microsoft.com/office/drawing/2014/main" id="{00000000-0008-0000-0E00-0000DB020000}"/>
            </a:ext>
          </a:extLst>
        </xdr:cNvPr>
        <xdr:cNvSpPr/>
      </xdr:nvSpPr>
      <xdr:spPr>
        <a:xfrm>
          <a:off x="20383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118111</xdr:rowOff>
    </xdr:from>
    <xdr:to>
      <xdr:col>111</xdr:col>
      <xdr:colOff>177800</xdr:colOff>
      <xdr:row>81</xdr:row>
      <xdr:rowOff>118111</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20434300" y="14005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21589</xdr:rowOff>
    </xdr:from>
    <xdr:to>
      <xdr:col>102</xdr:col>
      <xdr:colOff>165100</xdr:colOff>
      <xdr:row>81</xdr:row>
      <xdr:rowOff>123189</xdr:rowOff>
    </xdr:to>
    <xdr:sp macro="" textlink="">
      <xdr:nvSpPr>
        <xdr:cNvPr id="733" name="楕円 732">
          <a:extLst>
            <a:ext uri="{FF2B5EF4-FFF2-40B4-BE49-F238E27FC236}">
              <a16:creationId xmlns:a16="http://schemas.microsoft.com/office/drawing/2014/main" id="{00000000-0008-0000-0E00-0000DD020000}"/>
            </a:ext>
          </a:extLst>
        </xdr:cNvPr>
        <xdr:cNvSpPr/>
      </xdr:nvSpPr>
      <xdr:spPr>
        <a:xfrm>
          <a:off x="19494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72389</xdr:rowOff>
    </xdr:from>
    <xdr:to>
      <xdr:col>107</xdr:col>
      <xdr:colOff>50800</xdr:colOff>
      <xdr:row>81</xdr:row>
      <xdr:rowOff>118111</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9545300" y="13959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170180</xdr:rowOff>
    </xdr:from>
    <xdr:to>
      <xdr:col>98</xdr:col>
      <xdr:colOff>38100</xdr:colOff>
      <xdr:row>81</xdr:row>
      <xdr:rowOff>100330</xdr:rowOff>
    </xdr:to>
    <xdr:sp macro="" textlink="">
      <xdr:nvSpPr>
        <xdr:cNvPr id="735" name="楕円 734">
          <a:extLst>
            <a:ext uri="{FF2B5EF4-FFF2-40B4-BE49-F238E27FC236}">
              <a16:creationId xmlns:a16="http://schemas.microsoft.com/office/drawing/2014/main" id="{00000000-0008-0000-0E00-0000DF020000}"/>
            </a:ext>
          </a:extLst>
        </xdr:cNvPr>
        <xdr:cNvSpPr/>
      </xdr:nvSpPr>
      <xdr:spPr>
        <a:xfrm>
          <a:off x="18605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49530</xdr:rowOff>
    </xdr:from>
    <xdr:to>
      <xdr:col>102</xdr:col>
      <xdr:colOff>114300</xdr:colOff>
      <xdr:row>81</xdr:row>
      <xdr:rowOff>72389</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8656300" y="13936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37" name="n_1aveValue【児童館】&#10;一人当たり面積">
          <a:extLst>
            <a:ext uri="{FF2B5EF4-FFF2-40B4-BE49-F238E27FC236}">
              <a16:creationId xmlns:a16="http://schemas.microsoft.com/office/drawing/2014/main" id="{00000000-0008-0000-0E00-0000E1020000}"/>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738" name="n_2aveValue【児童館】&#10;一人当たり面積">
          <a:extLst>
            <a:ext uri="{FF2B5EF4-FFF2-40B4-BE49-F238E27FC236}">
              <a16:creationId xmlns:a16="http://schemas.microsoft.com/office/drawing/2014/main" id="{00000000-0008-0000-0E00-0000E2020000}"/>
            </a:ext>
          </a:extLst>
        </xdr:cNvPr>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739" name="n_3aveValue【児童館】&#10;一人当たり面積">
          <a:extLst>
            <a:ext uri="{FF2B5EF4-FFF2-40B4-BE49-F238E27FC236}">
              <a16:creationId xmlns:a16="http://schemas.microsoft.com/office/drawing/2014/main" id="{00000000-0008-0000-0E00-0000E3020000}"/>
            </a:ext>
          </a:extLst>
        </xdr:cNvPr>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740" name="n_4aveValue【児童館】&#10;一人当たり面積">
          <a:extLst>
            <a:ext uri="{FF2B5EF4-FFF2-40B4-BE49-F238E27FC236}">
              <a16:creationId xmlns:a16="http://schemas.microsoft.com/office/drawing/2014/main" id="{00000000-0008-0000-0E00-0000E4020000}"/>
            </a:ext>
          </a:extLst>
        </xdr:cNvPr>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13988</xdr:rowOff>
    </xdr:from>
    <xdr:ext cx="469744" cy="259045"/>
    <xdr:sp macro="" textlink="">
      <xdr:nvSpPr>
        <xdr:cNvPr id="741" name="n_1mainValue【児童館】&#10;一人当たり面積">
          <a:extLst>
            <a:ext uri="{FF2B5EF4-FFF2-40B4-BE49-F238E27FC236}">
              <a16:creationId xmlns:a16="http://schemas.microsoft.com/office/drawing/2014/main" id="{00000000-0008-0000-0E00-0000E5020000}"/>
            </a:ext>
          </a:extLst>
        </xdr:cNvPr>
        <xdr:cNvSpPr txBox="1"/>
      </xdr:nvSpPr>
      <xdr:spPr>
        <a:xfrm>
          <a:off x="210757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13988</xdr:rowOff>
    </xdr:from>
    <xdr:ext cx="469744" cy="259045"/>
    <xdr:sp macro="" textlink="">
      <xdr:nvSpPr>
        <xdr:cNvPr id="742" name="n_2mainValue【児童館】&#10;一人当たり面積">
          <a:extLst>
            <a:ext uri="{FF2B5EF4-FFF2-40B4-BE49-F238E27FC236}">
              <a16:creationId xmlns:a16="http://schemas.microsoft.com/office/drawing/2014/main" id="{00000000-0008-0000-0E00-0000E6020000}"/>
            </a:ext>
          </a:extLst>
        </xdr:cNvPr>
        <xdr:cNvSpPr txBox="1"/>
      </xdr:nvSpPr>
      <xdr:spPr>
        <a:xfrm>
          <a:off x="201994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139716</xdr:rowOff>
    </xdr:from>
    <xdr:ext cx="469744" cy="259045"/>
    <xdr:sp macro="" textlink="">
      <xdr:nvSpPr>
        <xdr:cNvPr id="743" name="n_3mainValue【児童館】&#10;一人当たり面積">
          <a:extLst>
            <a:ext uri="{FF2B5EF4-FFF2-40B4-BE49-F238E27FC236}">
              <a16:creationId xmlns:a16="http://schemas.microsoft.com/office/drawing/2014/main" id="{00000000-0008-0000-0E00-0000E7020000}"/>
            </a:ext>
          </a:extLst>
        </xdr:cNvPr>
        <xdr:cNvSpPr txBox="1"/>
      </xdr:nvSpPr>
      <xdr:spPr>
        <a:xfrm>
          <a:off x="193104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116857</xdr:rowOff>
    </xdr:from>
    <xdr:ext cx="469744" cy="259045"/>
    <xdr:sp macro="" textlink="">
      <xdr:nvSpPr>
        <xdr:cNvPr id="744" name="n_4mainValue【児童館】&#10;一人当たり面積">
          <a:extLst>
            <a:ext uri="{FF2B5EF4-FFF2-40B4-BE49-F238E27FC236}">
              <a16:creationId xmlns:a16="http://schemas.microsoft.com/office/drawing/2014/main" id="{00000000-0008-0000-0E00-0000E8020000}"/>
            </a:ext>
          </a:extLst>
        </xdr:cNvPr>
        <xdr:cNvSpPr txBox="1"/>
      </xdr:nvSpPr>
      <xdr:spPr>
        <a:xfrm>
          <a:off x="1842142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a:extLst>
            <a:ext uri="{FF2B5EF4-FFF2-40B4-BE49-F238E27FC236}">
              <a16:creationId xmlns:a16="http://schemas.microsoft.com/office/drawing/2014/main" id="{00000000-0008-0000-0E00-00000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770" name="【公民館】&#10;有形固定資産減価償却率最小値テキスト">
          <a:extLst>
            <a:ext uri="{FF2B5EF4-FFF2-40B4-BE49-F238E27FC236}">
              <a16:creationId xmlns:a16="http://schemas.microsoft.com/office/drawing/2014/main" id="{00000000-0008-0000-0E00-000002030000}"/>
            </a:ext>
          </a:extLst>
        </xdr:cNvPr>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772" name="【公民館】&#10;有形固定資産減価償却率最大値テキスト">
          <a:extLst>
            <a:ext uri="{FF2B5EF4-FFF2-40B4-BE49-F238E27FC236}">
              <a16:creationId xmlns:a16="http://schemas.microsoft.com/office/drawing/2014/main" id="{00000000-0008-0000-0E00-000004030000}"/>
            </a:ext>
          </a:extLst>
        </xdr:cNvPr>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774" name="【公民館】&#10;有形固定資産減価償却率平均値テキスト">
          <a:extLst>
            <a:ext uri="{FF2B5EF4-FFF2-40B4-BE49-F238E27FC236}">
              <a16:creationId xmlns:a16="http://schemas.microsoft.com/office/drawing/2014/main" id="{00000000-0008-0000-0E00-000006030000}"/>
            </a:ext>
          </a:extLst>
        </xdr:cNvPr>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777" name="フローチャート: 判断 776">
          <a:extLst>
            <a:ext uri="{FF2B5EF4-FFF2-40B4-BE49-F238E27FC236}">
              <a16:creationId xmlns:a16="http://schemas.microsoft.com/office/drawing/2014/main" id="{00000000-0008-0000-0E00-000009030000}"/>
            </a:ext>
          </a:extLst>
        </xdr:cNvPr>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778" name="フローチャート: 判断 777">
          <a:extLst>
            <a:ext uri="{FF2B5EF4-FFF2-40B4-BE49-F238E27FC236}">
              <a16:creationId xmlns:a16="http://schemas.microsoft.com/office/drawing/2014/main" id="{00000000-0008-0000-0E00-00000A030000}"/>
            </a:ext>
          </a:extLst>
        </xdr:cNvPr>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779" name="フローチャート: 判断 778">
          <a:extLst>
            <a:ext uri="{FF2B5EF4-FFF2-40B4-BE49-F238E27FC236}">
              <a16:creationId xmlns:a16="http://schemas.microsoft.com/office/drawing/2014/main" id="{00000000-0008-0000-0E00-00000B030000}"/>
            </a:ext>
          </a:extLst>
        </xdr:cNvPr>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E00-00000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E00-00001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61595</xdr:rowOff>
    </xdr:from>
    <xdr:to>
      <xdr:col>85</xdr:col>
      <xdr:colOff>177800</xdr:colOff>
      <xdr:row>103</xdr:row>
      <xdr:rowOff>163195</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62687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84472</xdr:rowOff>
    </xdr:from>
    <xdr:ext cx="405111" cy="259045"/>
    <xdr:sp macro="" textlink="">
      <xdr:nvSpPr>
        <xdr:cNvPr id="786" name="【公民館】&#10;有形固定資産減価償却率該当値テキスト">
          <a:extLst>
            <a:ext uri="{FF2B5EF4-FFF2-40B4-BE49-F238E27FC236}">
              <a16:creationId xmlns:a16="http://schemas.microsoft.com/office/drawing/2014/main" id="{00000000-0008-0000-0E00-000012030000}"/>
            </a:ext>
          </a:extLst>
        </xdr:cNvPr>
        <xdr:cNvSpPr txBox="1"/>
      </xdr:nvSpPr>
      <xdr:spPr>
        <a:xfrm>
          <a:off x="16357600"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86361</xdr:rowOff>
    </xdr:from>
    <xdr:to>
      <xdr:col>81</xdr:col>
      <xdr:colOff>101600</xdr:colOff>
      <xdr:row>104</xdr:row>
      <xdr:rowOff>16511</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15430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112395</xdr:rowOff>
    </xdr:from>
    <xdr:to>
      <xdr:col>85</xdr:col>
      <xdr:colOff>127000</xdr:colOff>
      <xdr:row>103</xdr:row>
      <xdr:rowOff>137161</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flipV="1">
          <a:off x="15481300" y="1777174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166370</xdr:rowOff>
    </xdr:from>
    <xdr:to>
      <xdr:col>76</xdr:col>
      <xdr:colOff>165100</xdr:colOff>
      <xdr:row>104</xdr:row>
      <xdr:rowOff>96520</xdr:rowOff>
    </xdr:to>
    <xdr:sp macro="" textlink="">
      <xdr:nvSpPr>
        <xdr:cNvPr id="789" name="楕円 788">
          <a:extLst>
            <a:ext uri="{FF2B5EF4-FFF2-40B4-BE49-F238E27FC236}">
              <a16:creationId xmlns:a16="http://schemas.microsoft.com/office/drawing/2014/main" id="{00000000-0008-0000-0E00-000015030000}"/>
            </a:ext>
          </a:extLst>
        </xdr:cNvPr>
        <xdr:cNvSpPr/>
      </xdr:nvSpPr>
      <xdr:spPr>
        <a:xfrm>
          <a:off x="14541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137161</xdr:rowOff>
    </xdr:from>
    <xdr:to>
      <xdr:col>81</xdr:col>
      <xdr:colOff>50800</xdr:colOff>
      <xdr:row>104</xdr:row>
      <xdr:rowOff>45720</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flipV="1">
          <a:off x="14592300" y="177965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154939</xdr:rowOff>
    </xdr:from>
    <xdr:to>
      <xdr:col>72</xdr:col>
      <xdr:colOff>38100</xdr:colOff>
      <xdr:row>104</xdr:row>
      <xdr:rowOff>85089</xdr:rowOff>
    </xdr:to>
    <xdr:sp macro="" textlink="">
      <xdr:nvSpPr>
        <xdr:cNvPr id="791" name="楕円 790">
          <a:extLst>
            <a:ext uri="{FF2B5EF4-FFF2-40B4-BE49-F238E27FC236}">
              <a16:creationId xmlns:a16="http://schemas.microsoft.com/office/drawing/2014/main" id="{00000000-0008-0000-0E00-000017030000}"/>
            </a:ext>
          </a:extLst>
        </xdr:cNvPr>
        <xdr:cNvSpPr/>
      </xdr:nvSpPr>
      <xdr:spPr>
        <a:xfrm>
          <a:off x="13652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34289</xdr:rowOff>
    </xdr:from>
    <xdr:to>
      <xdr:col>76</xdr:col>
      <xdr:colOff>114300</xdr:colOff>
      <xdr:row>104</xdr:row>
      <xdr:rowOff>45720</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3703300" y="178650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122555</xdr:rowOff>
    </xdr:from>
    <xdr:to>
      <xdr:col>67</xdr:col>
      <xdr:colOff>101600</xdr:colOff>
      <xdr:row>104</xdr:row>
      <xdr:rowOff>52705</xdr:rowOff>
    </xdr:to>
    <xdr:sp macro="" textlink="">
      <xdr:nvSpPr>
        <xdr:cNvPr id="793" name="楕円 792">
          <a:extLst>
            <a:ext uri="{FF2B5EF4-FFF2-40B4-BE49-F238E27FC236}">
              <a16:creationId xmlns:a16="http://schemas.microsoft.com/office/drawing/2014/main" id="{00000000-0008-0000-0E00-000019030000}"/>
            </a:ext>
          </a:extLst>
        </xdr:cNvPr>
        <xdr:cNvSpPr/>
      </xdr:nvSpPr>
      <xdr:spPr>
        <a:xfrm>
          <a:off x="12763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1905</xdr:rowOff>
    </xdr:from>
    <xdr:to>
      <xdr:col>71</xdr:col>
      <xdr:colOff>177800</xdr:colOff>
      <xdr:row>104</xdr:row>
      <xdr:rowOff>34289</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2814300" y="178327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36213</xdr:rowOff>
    </xdr:from>
    <xdr:ext cx="405111" cy="259045"/>
    <xdr:sp macro="" textlink="">
      <xdr:nvSpPr>
        <xdr:cNvPr id="795" name="n_1aveValue【公民館】&#10;有形固定資産減価償却率">
          <a:extLst>
            <a:ext uri="{FF2B5EF4-FFF2-40B4-BE49-F238E27FC236}">
              <a16:creationId xmlns:a16="http://schemas.microsoft.com/office/drawing/2014/main" id="{00000000-0008-0000-0E00-00001B030000}"/>
            </a:ext>
          </a:extLst>
        </xdr:cNvPr>
        <xdr:cNvSpPr txBox="1"/>
      </xdr:nvSpPr>
      <xdr:spPr>
        <a:xfrm>
          <a:off x="15266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796" name="n_2aveValue【公民館】&#10;有形固定資産減価償却率">
          <a:extLst>
            <a:ext uri="{FF2B5EF4-FFF2-40B4-BE49-F238E27FC236}">
              <a16:creationId xmlns:a16="http://schemas.microsoft.com/office/drawing/2014/main" id="{00000000-0008-0000-0E00-00001C030000}"/>
            </a:ext>
          </a:extLst>
        </xdr:cNvPr>
        <xdr:cNvSpPr txBox="1"/>
      </xdr:nvSpPr>
      <xdr:spPr>
        <a:xfrm>
          <a:off x="14389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25416</xdr:rowOff>
    </xdr:from>
    <xdr:ext cx="405111" cy="259045"/>
    <xdr:sp macro="" textlink="">
      <xdr:nvSpPr>
        <xdr:cNvPr id="797" name="n_3aveValue【公民館】&#10;有形固定資産減価償却率">
          <a:extLst>
            <a:ext uri="{FF2B5EF4-FFF2-40B4-BE49-F238E27FC236}">
              <a16:creationId xmlns:a16="http://schemas.microsoft.com/office/drawing/2014/main" id="{00000000-0008-0000-0E00-00001D030000}"/>
            </a:ext>
          </a:extLst>
        </xdr:cNvPr>
        <xdr:cNvSpPr txBox="1"/>
      </xdr:nvSpPr>
      <xdr:spPr>
        <a:xfrm>
          <a:off x="13500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15891</xdr:rowOff>
    </xdr:from>
    <xdr:ext cx="405111" cy="259045"/>
    <xdr:sp macro="" textlink="">
      <xdr:nvSpPr>
        <xdr:cNvPr id="798" name="n_4aveValue【公民館】&#10;有形固定資産減価償却率">
          <a:extLst>
            <a:ext uri="{FF2B5EF4-FFF2-40B4-BE49-F238E27FC236}">
              <a16:creationId xmlns:a16="http://schemas.microsoft.com/office/drawing/2014/main" id="{00000000-0008-0000-0E00-00001E030000}"/>
            </a:ext>
          </a:extLst>
        </xdr:cNvPr>
        <xdr:cNvSpPr txBox="1"/>
      </xdr:nvSpPr>
      <xdr:spPr>
        <a:xfrm>
          <a:off x="12611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33038</xdr:rowOff>
    </xdr:from>
    <xdr:ext cx="405111" cy="259045"/>
    <xdr:sp macro="" textlink="">
      <xdr:nvSpPr>
        <xdr:cNvPr id="799" name="n_1mainValue【公民館】&#10;有形固定資産減価償却率">
          <a:extLst>
            <a:ext uri="{FF2B5EF4-FFF2-40B4-BE49-F238E27FC236}">
              <a16:creationId xmlns:a16="http://schemas.microsoft.com/office/drawing/2014/main" id="{00000000-0008-0000-0E00-00001F030000}"/>
            </a:ext>
          </a:extLst>
        </xdr:cNvPr>
        <xdr:cNvSpPr txBox="1"/>
      </xdr:nvSpPr>
      <xdr:spPr>
        <a:xfrm>
          <a:off x="152660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87647</xdr:rowOff>
    </xdr:from>
    <xdr:ext cx="405111" cy="259045"/>
    <xdr:sp macro="" textlink="">
      <xdr:nvSpPr>
        <xdr:cNvPr id="800" name="n_2mainValue【公民館】&#10;有形固定資産減価償却率">
          <a:extLst>
            <a:ext uri="{FF2B5EF4-FFF2-40B4-BE49-F238E27FC236}">
              <a16:creationId xmlns:a16="http://schemas.microsoft.com/office/drawing/2014/main" id="{00000000-0008-0000-0E00-000020030000}"/>
            </a:ext>
          </a:extLst>
        </xdr:cNvPr>
        <xdr:cNvSpPr txBox="1"/>
      </xdr:nvSpPr>
      <xdr:spPr>
        <a:xfrm>
          <a:off x="14389744"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76216</xdr:rowOff>
    </xdr:from>
    <xdr:ext cx="405111" cy="259045"/>
    <xdr:sp macro="" textlink="">
      <xdr:nvSpPr>
        <xdr:cNvPr id="801" name="n_3mainValue【公民館】&#10;有形固定資産減価償却率">
          <a:extLst>
            <a:ext uri="{FF2B5EF4-FFF2-40B4-BE49-F238E27FC236}">
              <a16:creationId xmlns:a16="http://schemas.microsoft.com/office/drawing/2014/main" id="{00000000-0008-0000-0E00-000021030000}"/>
            </a:ext>
          </a:extLst>
        </xdr:cNvPr>
        <xdr:cNvSpPr txBox="1"/>
      </xdr:nvSpPr>
      <xdr:spPr>
        <a:xfrm>
          <a:off x="13500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43832</xdr:rowOff>
    </xdr:from>
    <xdr:ext cx="405111" cy="259045"/>
    <xdr:sp macro="" textlink="">
      <xdr:nvSpPr>
        <xdr:cNvPr id="802" name="n_4mainValue【公民館】&#10;有形固定資産減価償却率">
          <a:extLst>
            <a:ext uri="{FF2B5EF4-FFF2-40B4-BE49-F238E27FC236}">
              <a16:creationId xmlns:a16="http://schemas.microsoft.com/office/drawing/2014/main" id="{00000000-0008-0000-0E00-000022030000}"/>
            </a:ext>
          </a:extLst>
        </xdr:cNvPr>
        <xdr:cNvSpPr txBox="1"/>
      </xdr:nvSpPr>
      <xdr:spPr>
        <a:xfrm>
          <a:off x="12611744"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00000000-0008-0000-0E00-00002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00000000-0008-0000-0E00-00002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00000000-0008-0000-0E00-00002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a:extLst>
            <a:ext uri="{FF2B5EF4-FFF2-40B4-BE49-F238E27FC236}">
              <a16:creationId xmlns:a16="http://schemas.microsoft.com/office/drawing/2014/main" id="{00000000-0008-0000-0E00-00003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823" name="【公民館】&#10;一人当たり面積最小値テキスト">
          <a:extLst>
            <a:ext uri="{FF2B5EF4-FFF2-40B4-BE49-F238E27FC236}">
              <a16:creationId xmlns:a16="http://schemas.microsoft.com/office/drawing/2014/main" id="{00000000-0008-0000-0E00-000037030000}"/>
            </a:ext>
          </a:extLst>
        </xdr:cNvPr>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825" name="【公民館】&#10;一人当たり面積最大値テキスト">
          <a:extLst>
            <a:ext uri="{FF2B5EF4-FFF2-40B4-BE49-F238E27FC236}">
              <a16:creationId xmlns:a16="http://schemas.microsoft.com/office/drawing/2014/main" id="{00000000-0008-0000-0E00-000039030000}"/>
            </a:ext>
          </a:extLst>
        </xdr:cNvPr>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169563</xdr:rowOff>
    </xdr:from>
    <xdr:ext cx="469744" cy="259045"/>
    <xdr:sp macro="" textlink="">
      <xdr:nvSpPr>
        <xdr:cNvPr id="827" name="【公民館】&#10;一人当たり面積平均値テキスト">
          <a:extLst>
            <a:ext uri="{FF2B5EF4-FFF2-40B4-BE49-F238E27FC236}">
              <a16:creationId xmlns:a16="http://schemas.microsoft.com/office/drawing/2014/main" id="{00000000-0008-0000-0E00-00003B030000}"/>
            </a:ext>
          </a:extLst>
        </xdr:cNvPr>
        <xdr:cNvSpPr txBox="1"/>
      </xdr:nvSpPr>
      <xdr:spPr>
        <a:xfrm>
          <a:off x="22199600" y="1800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151130</xdr:rowOff>
    </xdr:from>
    <xdr:to>
      <xdr:col>116</xdr:col>
      <xdr:colOff>114300</xdr:colOff>
      <xdr:row>103</xdr:row>
      <xdr:rowOff>81280</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221107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2557</xdr:rowOff>
    </xdr:from>
    <xdr:ext cx="469744" cy="259045"/>
    <xdr:sp macro="" textlink="">
      <xdr:nvSpPr>
        <xdr:cNvPr id="839" name="【公民館】&#10;一人当たり面積該当値テキスト">
          <a:extLst>
            <a:ext uri="{FF2B5EF4-FFF2-40B4-BE49-F238E27FC236}">
              <a16:creationId xmlns:a16="http://schemas.microsoft.com/office/drawing/2014/main" id="{00000000-0008-0000-0E00-000047030000}"/>
            </a:ext>
          </a:extLst>
        </xdr:cNvPr>
        <xdr:cNvSpPr txBox="1"/>
      </xdr:nvSpPr>
      <xdr:spPr>
        <a:xfrm>
          <a:off x="22199600"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156845</xdr:rowOff>
    </xdr:from>
    <xdr:to>
      <xdr:col>112</xdr:col>
      <xdr:colOff>38100</xdr:colOff>
      <xdr:row>103</xdr:row>
      <xdr:rowOff>86995</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21272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30480</xdr:rowOff>
    </xdr:from>
    <xdr:to>
      <xdr:col>116</xdr:col>
      <xdr:colOff>63500</xdr:colOff>
      <xdr:row>103</xdr:row>
      <xdr:rowOff>36195</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flipV="1">
          <a:off x="21323300" y="176898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156845</xdr:rowOff>
    </xdr:from>
    <xdr:to>
      <xdr:col>107</xdr:col>
      <xdr:colOff>101600</xdr:colOff>
      <xdr:row>103</xdr:row>
      <xdr:rowOff>86995</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20383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36195</xdr:rowOff>
    </xdr:from>
    <xdr:to>
      <xdr:col>111</xdr:col>
      <xdr:colOff>177800</xdr:colOff>
      <xdr:row>103</xdr:row>
      <xdr:rowOff>36195</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a:off x="20434300" y="17695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156845</xdr:rowOff>
    </xdr:from>
    <xdr:to>
      <xdr:col>102</xdr:col>
      <xdr:colOff>165100</xdr:colOff>
      <xdr:row>103</xdr:row>
      <xdr:rowOff>86995</xdr:rowOff>
    </xdr:to>
    <xdr:sp macro="" textlink="">
      <xdr:nvSpPr>
        <xdr:cNvPr id="844" name="楕円 843">
          <a:extLst>
            <a:ext uri="{FF2B5EF4-FFF2-40B4-BE49-F238E27FC236}">
              <a16:creationId xmlns:a16="http://schemas.microsoft.com/office/drawing/2014/main" id="{00000000-0008-0000-0E00-00004C030000}"/>
            </a:ext>
          </a:extLst>
        </xdr:cNvPr>
        <xdr:cNvSpPr/>
      </xdr:nvSpPr>
      <xdr:spPr>
        <a:xfrm>
          <a:off x="19494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36195</xdr:rowOff>
    </xdr:from>
    <xdr:to>
      <xdr:col>107</xdr:col>
      <xdr:colOff>50800</xdr:colOff>
      <xdr:row>103</xdr:row>
      <xdr:rowOff>36195</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19545300" y="17695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162561</xdr:rowOff>
    </xdr:from>
    <xdr:to>
      <xdr:col>98</xdr:col>
      <xdr:colOff>38100</xdr:colOff>
      <xdr:row>103</xdr:row>
      <xdr:rowOff>92711</xdr:rowOff>
    </xdr:to>
    <xdr:sp macro="" textlink="">
      <xdr:nvSpPr>
        <xdr:cNvPr id="846" name="楕円 845">
          <a:extLst>
            <a:ext uri="{FF2B5EF4-FFF2-40B4-BE49-F238E27FC236}">
              <a16:creationId xmlns:a16="http://schemas.microsoft.com/office/drawing/2014/main" id="{00000000-0008-0000-0E00-00004E030000}"/>
            </a:ext>
          </a:extLst>
        </xdr:cNvPr>
        <xdr:cNvSpPr/>
      </xdr:nvSpPr>
      <xdr:spPr>
        <a:xfrm>
          <a:off x="18605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36195</xdr:rowOff>
    </xdr:from>
    <xdr:to>
      <xdr:col>102</xdr:col>
      <xdr:colOff>114300</xdr:colOff>
      <xdr:row>103</xdr:row>
      <xdr:rowOff>41911</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flipV="1">
          <a:off x="18656300" y="176955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848" name="n_1aveValue【公民館】&#10;一人当たり面積">
          <a:extLst>
            <a:ext uri="{FF2B5EF4-FFF2-40B4-BE49-F238E27FC236}">
              <a16:creationId xmlns:a16="http://schemas.microsoft.com/office/drawing/2014/main" id="{00000000-0008-0000-0E00-000050030000}"/>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123841</xdr:rowOff>
    </xdr:from>
    <xdr:ext cx="469744" cy="259045"/>
    <xdr:sp macro="" textlink="">
      <xdr:nvSpPr>
        <xdr:cNvPr id="849" name="n_2aveValue【公民館】&#10;一人当たり面積">
          <a:extLst>
            <a:ext uri="{FF2B5EF4-FFF2-40B4-BE49-F238E27FC236}">
              <a16:creationId xmlns:a16="http://schemas.microsoft.com/office/drawing/2014/main" id="{00000000-0008-0000-0E00-000051030000}"/>
            </a:ext>
          </a:extLst>
        </xdr:cNvPr>
        <xdr:cNvSpPr txBox="1"/>
      </xdr:nvSpPr>
      <xdr:spPr>
        <a:xfrm>
          <a:off x="20199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112413</xdr:rowOff>
    </xdr:from>
    <xdr:ext cx="469744" cy="259045"/>
    <xdr:sp macro="" textlink="">
      <xdr:nvSpPr>
        <xdr:cNvPr id="850" name="n_3aveValue【公民館】&#10;一人当たり面積">
          <a:extLst>
            <a:ext uri="{FF2B5EF4-FFF2-40B4-BE49-F238E27FC236}">
              <a16:creationId xmlns:a16="http://schemas.microsoft.com/office/drawing/2014/main" id="{00000000-0008-0000-0E00-000052030000}"/>
            </a:ext>
          </a:extLst>
        </xdr:cNvPr>
        <xdr:cNvSpPr txBox="1"/>
      </xdr:nvSpPr>
      <xdr:spPr>
        <a:xfrm>
          <a:off x="19310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135272</xdr:rowOff>
    </xdr:from>
    <xdr:ext cx="469744" cy="259045"/>
    <xdr:sp macro="" textlink="">
      <xdr:nvSpPr>
        <xdr:cNvPr id="851" name="n_4aveValue【公民館】&#10;一人当たり面積">
          <a:extLst>
            <a:ext uri="{FF2B5EF4-FFF2-40B4-BE49-F238E27FC236}">
              <a16:creationId xmlns:a16="http://schemas.microsoft.com/office/drawing/2014/main" id="{00000000-0008-0000-0E00-000053030000}"/>
            </a:ext>
          </a:extLst>
        </xdr:cNvPr>
        <xdr:cNvSpPr txBox="1"/>
      </xdr:nvSpPr>
      <xdr:spPr>
        <a:xfrm>
          <a:off x="18421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103522</xdr:rowOff>
    </xdr:from>
    <xdr:ext cx="469744" cy="259045"/>
    <xdr:sp macro="" textlink="">
      <xdr:nvSpPr>
        <xdr:cNvPr id="852" name="n_1mainValue【公民館】&#10;一人当たり面積">
          <a:extLst>
            <a:ext uri="{FF2B5EF4-FFF2-40B4-BE49-F238E27FC236}">
              <a16:creationId xmlns:a16="http://schemas.microsoft.com/office/drawing/2014/main" id="{00000000-0008-0000-0E00-000054030000}"/>
            </a:ext>
          </a:extLst>
        </xdr:cNvPr>
        <xdr:cNvSpPr txBox="1"/>
      </xdr:nvSpPr>
      <xdr:spPr>
        <a:xfrm>
          <a:off x="21075727" y="1741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103522</xdr:rowOff>
    </xdr:from>
    <xdr:ext cx="469744" cy="259045"/>
    <xdr:sp macro="" textlink="">
      <xdr:nvSpPr>
        <xdr:cNvPr id="853" name="n_2mainValue【公民館】&#10;一人当たり面積">
          <a:extLst>
            <a:ext uri="{FF2B5EF4-FFF2-40B4-BE49-F238E27FC236}">
              <a16:creationId xmlns:a16="http://schemas.microsoft.com/office/drawing/2014/main" id="{00000000-0008-0000-0E00-000055030000}"/>
            </a:ext>
          </a:extLst>
        </xdr:cNvPr>
        <xdr:cNvSpPr txBox="1"/>
      </xdr:nvSpPr>
      <xdr:spPr>
        <a:xfrm>
          <a:off x="20199427" y="1741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103522</xdr:rowOff>
    </xdr:from>
    <xdr:ext cx="469744" cy="259045"/>
    <xdr:sp macro="" textlink="">
      <xdr:nvSpPr>
        <xdr:cNvPr id="854" name="n_3mainValue【公民館】&#10;一人当たり面積">
          <a:extLst>
            <a:ext uri="{FF2B5EF4-FFF2-40B4-BE49-F238E27FC236}">
              <a16:creationId xmlns:a16="http://schemas.microsoft.com/office/drawing/2014/main" id="{00000000-0008-0000-0E00-000056030000}"/>
            </a:ext>
          </a:extLst>
        </xdr:cNvPr>
        <xdr:cNvSpPr txBox="1"/>
      </xdr:nvSpPr>
      <xdr:spPr>
        <a:xfrm>
          <a:off x="19310427" y="1741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109238</xdr:rowOff>
    </xdr:from>
    <xdr:ext cx="469744" cy="259045"/>
    <xdr:sp macro="" textlink="">
      <xdr:nvSpPr>
        <xdr:cNvPr id="855" name="n_4mainValue【公民館】&#10;一人当たり面積">
          <a:extLst>
            <a:ext uri="{FF2B5EF4-FFF2-40B4-BE49-F238E27FC236}">
              <a16:creationId xmlns:a16="http://schemas.microsoft.com/office/drawing/2014/main" id="{00000000-0008-0000-0E00-000057030000}"/>
            </a:ext>
          </a:extLst>
        </xdr:cNvPr>
        <xdr:cNvSpPr txBox="1"/>
      </xdr:nvSpPr>
      <xdr:spPr>
        <a:xfrm>
          <a:off x="184214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00000000-0008-0000-0E00-00005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00000000-0008-0000-0E00-00005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00000000-0008-0000-0E00-00005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a:t>
          </a:r>
          <a:r>
            <a:rPr kumimoji="1" lang="ja-JP" altLang="ja-JP" sz="1300">
              <a:solidFill>
                <a:sysClr val="windowText" lastClr="000000"/>
              </a:solidFill>
              <a:effectLst/>
              <a:latin typeface="BIZ UDゴシック" panose="020B0400000000000000" pitchFamily="49" charset="-128"/>
              <a:ea typeface="BIZ UDゴシック" panose="020B0400000000000000" pitchFamily="49" charset="-128"/>
              <a:cs typeface="+mn-cs"/>
            </a:rPr>
            <a:t>道路</a:t>
          </a:r>
          <a:r>
            <a:rPr kumimoji="1" lang="en-US" altLang="ja-JP" sz="1300">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ja-JP" sz="1300">
              <a:solidFill>
                <a:sysClr val="windowText" lastClr="000000"/>
              </a:solidFill>
              <a:effectLst/>
              <a:latin typeface="BIZ UDゴシック" panose="020B0400000000000000" pitchFamily="49" charset="-128"/>
              <a:ea typeface="BIZ UDゴシック" panose="020B0400000000000000" pitchFamily="49" charset="-128"/>
              <a:cs typeface="+mn-cs"/>
            </a:rPr>
            <a:t>　道路台帳整備前に築造された路線は、取得日（減価償却開始日）が不明であったため昭和</a:t>
          </a:r>
          <a:r>
            <a:rPr kumimoji="1" lang="en-US" altLang="ja-JP" sz="1300">
              <a:solidFill>
                <a:sysClr val="windowText" lastClr="000000"/>
              </a:solidFill>
              <a:effectLst/>
              <a:latin typeface="BIZ UDゴシック" panose="020B0400000000000000" pitchFamily="49" charset="-128"/>
              <a:ea typeface="BIZ UDゴシック" panose="020B0400000000000000" pitchFamily="49" charset="-128"/>
              <a:cs typeface="+mn-cs"/>
            </a:rPr>
            <a:t>52</a:t>
          </a:r>
          <a:r>
            <a:rPr kumimoji="1" lang="ja-JP" altLang="ja-JP" sz="1300">
              <a:solidFill>
                <a:sysClr val="windowText" lastClr="000000"/>
              </a:solidFill>
              <a:effectLst/>
              <a:latin typeface="BIZ UDゴシック" panose="020B0400000000000000" pitchFamily="49" charset="-128"/>
              <a:ea typeface="BIZ UDゴシック" panose="020B0400000000000000" pitchFamily="49" charset="-128"/>
              <a:cs typeface="+mn-cs"/>
            </a:rPr>
            <a:t>年を一律設定している。このため、有形固定資産減価償却率の分析（活用）には注意が必要である。市民一人当たり延長は類似団体内</a:t>
          </a:r>
          <a:r>
            <a:rPr kumimoji="1" lang="en-US" altLang="ja-JP" sz="1300">
              <a:solidFill>
                <a:sysClr val="windowText" lastClr="000000"/>
              </a:solidFill>
              <a:effectLst/>
              <a:latin typeface="BIZ UDゴシック" panose="020B0400000000000000" pitchFamily="49" charset="-128"/>
              <a:ea typeface="BIZ UDゴシック" panose="020B0400000000000000" pitchFamily="49" charset="-128"/>
              <a:cs typeface="+mn-cs"/>
            </a:rPr>
            <a:t>1</a:t>
          </a:r>
          <a:r>
            <a:rPr kumimoji="1" lang="ja-JP" altLang="ja-JP" sz="1300">
              <a:solidFill>
                <a:sysClr val="windowText" lastClr="000000"/>
              </a:solidFill>
              <a:effectLst/>
              <a:latin typeface="BIZ UDゴシック" panose="020B0400000000000000" pitchFamily="49" charset="-128"/>
              <a:ea typeface="BIZ UDゴシック" panose="020B0400000000000000" pitchFamily="49" charset="-128"/>
              <a:cs typeface="+mn-cs"/>
            </a:rPr>
            <a:t>位であるが、道路の性質上廃止や統廃合は困難であり、今後長寿命化や効率的な維持補修のあり方について検討が必要である。</a:t>
          </a:r>
          <a:r>
            <a:rPr kumimoji="1" lang="ja-JP" altLang="en-US" sz="1300">
              <a:solidFill>
                <a:sysClr val="windowText" lastClr="000000"/>
              </a:solidFill>
              <a:effectLst/>
              <a:latin typeface="BIZ UDゴシック" panose="020B0400000000000000" pitchFamily="49" charset="-128"/>
              <a:ea typeface="BIZ UDゴシック" panose="020B0400000000000000" pitchFamily="49" charset="-128"/>
              <a:cs typeface="+mn-cs"/>
            </a:rPr>
            <a:t>一昨年度</a:t>
          </a:r>
          <a:r>
            <a:rPr kumimoji="1" lang="ja-JP" altLang="ja-JP" sz="1300">
              <a:solidFill>
                <a:sysClr val="windowText" lastClr="000000"/>
              </a:solidFill>
              <a:effectLst/>
              <a:latin typeface="BIZ UDゴシック" panose="020B0400000000000000" pitchFamily="49" charset="-128"/>
              <a:ea typeface="BIZ UDゴシック" panose="020B0400000000000000" pitchFamily="49" charset="-128"/>
              <a:cs typeface="+mn-cs"/>
            </a:rPr>
            <a:t>に</a:t>
          </a:r>
          <a:r>
            <a:rPr kumimoji="1" lang="ja-JP" altLang="en-US" sz="1300">
              <a:solidFill>
                <a:sysClr val="windowText" lastClr="000000"/>
              </a:solidFill>
              <a:effectLst/>
              <a:latin typeface="BIZ UDゴシック" panose="020B0400000000000000" pitchFamily="49" charset="-128"/>
              <a:ea typeface="BIZ UDゴシック" panose="020B0400000000000000" pitchFamily="49" charset="-128"/>
              <a:cs typeface="+mn-cs"/>
            </a:rPr>
            <a:t>は</a:t>
          </a:r>
          <a:r>
            <a:rPr kumimoji="1" lang="ja-JP" altLang="ja-JP" sz="1300">
              <a:solidFill>
                <a:sysClr val="windowText" lastClr="000000"/>
              </a:solidFill>
              <a:effectLst/>
              <a:latin typeface="BIZ UDゴシック" panose="020B0400000000000000" pitchFamily="49" charset="-128"/>
              <a:ea typeface="BIZ UDゴシック" panose="020B0400000000000000" pitchFamily="49" charset="-128"/>
              <a:cs typeface="+mn-cs"/>
            </a:rPr>
            <a:t>県施工の道路が市に移管されたため改善したが、</a:t>
          </a:r>
          <a:r>
            <a:rPr kumimoji="1" lang="ja-JP" altLang="en-US" sz="1300">
              <a:solidFill>
                <a:sysClr val="windowText" lastClr="000000"/>
              </a:solidFill>
              <a:effectLst/>
              <a:latin typeface="BIZ UDゴシック" panose="020B0400000000000000" pitchFamily="49" charset="-128"/>
              <a:ea typeface="BIZ UDゴシック" panose="020B0400000000000000" pitchFamily="49" charset="-128"/>
              <a:cs typeface="+mn-cs"/>
            </a:rPr>
            <a:t>前年度並びに今年度</a:t>
          </a:r>
          <a:r>
            <a:rPr kumimoji="1" lang="ja-JP" altLang="ja-JP" sz="1300">
              <a:solidFill>
                <a:sysClr val="windowText" lastClr="000000"/>
              </a:solidFill>
              <a:effectLst/>
              <a:latin typeface="BIZ UDゴシック" panose="020B0400000000000000" pitchFamily="49" charset="-128"/>
              <a:ea typeface="BIZ UDゴシック" panose="020B0400000000000000" pitchFamily="49" charset="-128"/>
              <a:cs typeface="+mn-cs"/>
            </a:rPr>
            <a:t>は更新より償却が進んだため、有形固定資産減価償却率が</a:t>
          </a:r>
          <a:r>
            <a:rPr kumimoji="1" lang="en-US" altLang="ja-JP" sz="1300">
              <a:solidFill>
                <a:sysClr val="windowText" lastClr="000000"/>
              </a:solidFill>
              <a:effectLst/>
              <a:latin typeface="BIZ UDゴシック" panose="020B0400000000000000" pitchFamily="49" charset="-128"/>
              <a:ea typeface="BIZ UDゴシック" panose="020B0400000000000000" pitchFamily="49" charset="-128"/>
              <a:cs typeface="+mn-cs"/>
            </a:rPr>
            <a:t>1.2</a:t>
          </a:r>
          <a:r>
            <a:rPr kumimoji="1" lang="ja-JP" altLang="ja-JP" sz="1300">
              <a:solidFill>
                <a:sysClr val="windowText" lastClr="000000"/>
              </a:solidFill>
              <a:effectLst/>
              <a:latin typeface="BIZ UDゴシック" panose="020B0400000000000000" pitchFamily="49" charset="-128"/>
              <a:ea typeface="BIZ UDゴシック" panose="020B0400000000000000" pitchFamily="49" charset="-128"/>
              <a:cs typeface="+mn-cs"/>
            </a:rPr>
            <a:t>％上昇した。</a:t>
          </a:r>
          <a:endParaRPr lang="ja-JP" altLang="ja-JP" sz="1300">
            <a:solidFill>
              <a:sysClr val="windowText" lastClr="000000"/>
            </a:solidFill>
            <a:effectLst/>
            <a:latin typeface="BIZ UDゴシック" panose="020B0400000000000000" pitchFamily="49" charset="-128"/>
            <a:ea typeface="BIZ UDゴシック" panose="020B0400000000000000" pitchFamily="49" charset="-128"/>
          </a:endParaRPr>
        </a:p>
        <a:p>
          <a:pPr eaLnBrk="1" fontAlgn="auto" latinLnBrk="0" hangingPunct="1"/>
          <a:r>
            <a:rPr kumimoji="1" lang="en-US" altLang="ja-JP" sz="1300">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ja-JP" sz="1300">
              <a:solidFill>
                <a:sysClr val="windowText" lastClr="000000"/>
              </a:solidFill>
              <a:effectLst/>
              <a:latin typeface="BIZ UDゴシック" panose="020B0400000000000000" pitchFamily="49" charset="-128"/>
              <a:ea typeface="BIZ UDゴシック" panose="020B0400000000000000" pitchFamily="49" charset="-128"/>
              <a:cs typeface="+mn-cs"/>
            </a:rPr>
            <a:t>認定こども園・幼稚園・保育所</a:t>
          </a:r>
          <a:r>
            <a:rPr kumimoji="1" lang="en-US" altLang="ja-JP" sz="1300">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ja-JP" sz="1300">
              <a:solidFill>
                <a:sysClr val="windowText" lastClr="000000"/>
              </a:solidFill>
              <a:effectLst/>
              <a:latin typeface="BIZ UDゴシック" panose="020B0400000000000000" pitchFamily="49" charset="-128"/>
              <a:ea typeface="BIZ UDゴシック" panose="020B0400000000000000" pitchFamily="49" charset="-128"/>
              <a:cs typeface="+mn-cs"/>
            </a:rPr>
            <a:t>　</a:t>
          </a:r>
          <a:r>
            <a:rPr kumimoji="1" lang="ja-JP" altLang="en-US" sz="1300">
              <a:solidFill>
                <a:sysClr val="windowText" lastClr="000000"/>
              </a:solidFill>
              <a:effectLst/>
              <a:latin typeface="BIZ UDゴシック" panose="020B0400000000000000" pitchFamily="49" charset="-128"/>
              <a:ea typeface="BIZ UDゴシック" panose="020B0400000000000000" pitchFamily="49" charset="-128"/>
              <a:cs typeface="+mn-cs"/>
            </a:rPr>
            <a:t>令和２年度は償却が更新を上回ったため、有形固定資産減価償却率が</a:t>
          </a:r>
          <a:r>
            <a:rPr kumimoji="1" lang="en-US" altLang="ja-JP" sz="1300">
              <a:solidFill>
                <a:sysClr val="windowText" lastClr="000000"/>
              </a:solidFill>
              <a:effectLst/>
              <a:latin typeface="BIZ UDゴシック" panose="020B0400000000000000" pitchFamily="49" charset="-128"/>
              <a:ea typeface="BIZ UDゴシック" panose="020B0400000000000000" pitchFamily="49" charset="-128"/>
              <a:cs typeface="+mn-cs"/>
            </a:rPr>
            <a:t>1.9</a:t>
          </a:r>
          <a:r>
            <a:rPr kumimoji="1" lang="ja-JP" altLang="en-US" sz="1300">
              <a:solidFill>
                <a:sysClr val="windowText" lastClr="000000"/>
              </a:solidFill>
              <a:effectLst/>
              <a:latin typeface="BIZ UDゴシック" panose="020B0400000000000000" pitchFamily="49" charset="-128"/>
              <a:ea typeface="BIZ UDゴシック" panose="020B0400000000000000" pitchFamily="49" charset="-128"/>
              <a:cs typeface="+mn-cs"/>
            </a:rPr>
            <a:t>％の上昇となった。築</a:t>
          </a:r>
          <a:r>
            <a:rPr kumimoji="1" lang="en-US" altLang="ja-JP" sz="1300">
              <a:solidFill>
                <a:sysClr val="windowText" lastClr="000000"/>
              </a:solidFill>
              <a:effectLst/>
              <a:latin typeface="BIZ UDゴシック" panose="020B0400000000000000" pitchFamily="49" charset="-128"/>
              <a:ea typeface="BIZ UDゴシック" panose="020B0400000000000000" pitchFamily="49" charset="-128"/>
              <a:cs typeface="+mn-cs"/>
            </a:rPr>
            <a:t>50</a:t>
          </a:r>
          <a:r>
            <a:rPr kumimoji="1" lang="ja-JP" altLang="en-US" sz="1300">
              <a:solidFill>
                <a:sysClr val="windowText" lastClr="000000"/>
              </a:solidFill>
              <a:effectLst/>
              <a:latin typeface="BIZ UDゴシック" panose="020B0400000000000000" pitchFamily="49" charset="-128"/>
              <a:ea typeface="BIZ UDゴシック" panose="020B0400000000000000" pitchFamily="49" charset="-128"/>
              <a:cs typeface="+mn-cs"/>
            </a:rPr>
            <a:t>年近い園舎が複数存在しており、有形固定資産減価償却率は類似団体より高い水準にある。策定済みの個別施設計画に基づき、施設の維持管理を適切に進めており、耐震補強工事などの長寿命化計画的に行っている以外にも、他施設などとの多機能化・複合化を検討している。</a:t>
          </a:r>
          <a:endParaRPr kumimoji="1" lang="en-US" altLang="ja-JP" sz="1300">
            <a:solidFill>
              <a:sysClr val="windowText" lastClr="000000"/>
            </a:solidFill>
            <a:effectLst/>
            <a:latin typeface="BIZ UDゴシック" panose="020B0400000000000000" pitchFamily="49" charset="-128"/>
            <a:ea typeface="BIZ UDゴシック" panose="020B0400000000000000" pitchFamily="49" charset="-128"/>
            <a:cs typeface="+mn-cs"/>
          </a:endParaRPr>
        </a:p>
        <a:p>
          <a:pPr eaLnBrk="1" fontAlgn="auto" latinLnBrk="0" hangingPunct="1"/>
          <a:r>
            <a:rPr kumimoji="1" lang="en-US" altLang="ja-JP" sz="1300">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ja-JP" sz="1300">
              <a:solidFill>
                <a:sysClr val="windowText" lastClr="000000"/>
              </a:solidFill>
              <a:effectLst/>
              <a:latin typeface="BIZ UDゴシック" panose="020B0400000000000000" pitchFamily="49" charset="-128"/>
              <a:ea typeface="BIZ UDゴシック" panose="020B0400000000000000" pitchFamily="49" charset="-128"/>
              <a:cs typeface="+mn-cs"/>
            </a:rPr>
            <a:t>公民館</a:t>
          </a:r>
          <a:r>
            <a:rPr kumimoji="1" lang="en-US" altLang="ja-JP" sz="1300">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ja-JP" sz="1300">
              <a:solidFill>
                <a:sysClr val="windowText" lastClr="000000"/>
              </a:solidFill>
              <a:effectLst/>
              <a:latin typeface="BIZ UDゴシック" panose="020B0400000000000000" pitchFamily="49" charset="-128"/>
              <a:ea typeface="BIZ UDゴシック" panose="020B0400000000000000" pitchFamily="49" charset="-128"/>
              <a:cs typeface="+mn-cs"/>
            </a:rPr>
            <a:t>　</a:t>
          </a:r>
          <a:r>
            <a:rPr kumimoji="1" lang="ja-JP" altLang="en-US" sz="1300">
              <a:solidFill>
                <a:sysClr val="windowText" lastClr="000000"/>
              </a:solidFill>
              <a:effectLst/>
              <a:latin typeface="BIZ UDゴシック" panose="020B0400000000000000" pitchFamily="49" charset="-128"/>
              <a:ea typeface="BIZ UDゴシック" panose="020B0400000000000000" pitchFamily="49" charset="-128"/>
              <a:cs typeface="+mn-cs"/>
            </a:rPr>
            <a:t>前年度の</a:t>
          </a:r>
          <a:r>
            <a:rPr kumimoji="1" lang="ja-JP" altLang="ja-JP" sz="1300">
              <a:solidFill>
                <a:sysClr val="windowText" lastClr="000000"/>
              </a:solidFill>
              <a:effectLst/>
              <a:latin typeface="BIZ UDゴシック" panose="020B0400000000000000" pitchFamily="49" charset="-128"/>
              <a:ea typeface="BIZ UDゴシック" panose="020B0400000000000000" pitchFamily="49" charset="-128"/>
              <a:cs typeface="+mn-cs"/>
            </a:rPr>
            <a:t>篠ノ井交流センター（公民館）及び芹田公民館</a:t>
          </a:r>
          <a:r>
            <a:rPr kumimoji="1" lang="ja-JP" altLang="en-US" sz="1300">
              <a:solidFill>
                <a:sysClr val="windowText" lastClr="000000"/>
              </a:solidFill>
              <a:effectLst/>
              <a:latin typeface="BIZ UDゴシック" panose="020B0400000000000000" pitchFamily="49" charset="-128"/>
              <a:ea typeface="BIZ UDゴシック" panose="020B0400000000000000" pitchFamily="49" charset="-128"/>
              <a:cs typeface="+mn-cs"/>
            </a:rPr>
            <a:t>に続き、今年度は中条交流センター（公民館）が</a:t>
          </a:r>
          <a:r>
            <a:rPr kumimoji="1" lang="ja-JP" altLang="ja-JP" sz="1300">
              <a:solidFill>
                <a:sysClr val="windowText" lastClr="000000"/>
              </a:solidFill>
              <a:effectLst/>
              <a:latin typeface="BIZ UDゴシック" panose="020B0400000000000000" pitchFamily="49" charset="-128"/>
              <a:ea typeface="BIZ UDゴシック" panose="020B0400000000000000" pitchFamily="49" charset="-128"/>
              <a:cs typeface="+mn-cs"/>
            </a:rPr>
            <a:t>更新された</a:t>
          </a:r>
          <a:r>
            <a:rPr kumimoji="1" lang="ja-JP" altLang="en-US" sz="1300">
              <a:solidFill>
                <a:sysClr val="windowText" lastClr="000000"/>
              </a:solidFill>
              <a:effectLst/>
              <a:latin typeface="BIZ UDゴシック" panose="020B0400000000000000" pitchFamily="49" charset="-128"/>
              <a:ea typeface="BIZ UDゴシック" panose="020B0400000000000000" pitchFamily="49" charset="-128"/>
              <a:cs typeface="+mn-cs"/>
            </a:rPr>
            <a:t>。そのため、</a:t>
          </a:r>
          <a:r>
            <a:rPr kumimoji="1" lang="ja-JP" altLang="ja-JP" sz="1300">
              <a:solidFill>
                <a:sysClr val="windowText" lastClr="000000"/>
              </a:solidFill>
              <a:effectLst/>
              <a:latin typeface="BIZ UDゴシック" panose="020B0400000000000000" pitchFamily="49" charset="-128"/>
              <a:ea typeface="BIZ UDゴシック" panose="020B0400000000000000" pitchFamily="49" charset="-128"/>
              <a:cs typeface="+mn-cs"/>
            </a:rPr>
            <a:t>有形固定資産減価償却率</a:t>
          </a:r>
          <a:r>
            <a:rPr kumimoji="1" lang="ja-JP" altLang="en-US" sz="1300">
              <a:solidFill>
                <a:sysClr val="windowText" lastClr="000000"/>
              </a:solidFill>
              <a:effectLst/>
              <a:latin typeface="BIZ UDゴシック" panose="020B0400000000000000" pitchFamily="49" charset="-128"/>
              <a:ea typeface="BIZ UDゴシック" panose="020B0400000000000000" pitchFamily="49" charset="-128"/>
              <a:cs typeface="+mn-cs"/>
            </a:rPr>
            <a:t>は前年度</a:t>
          </a:r>
          <a:r>
            <a:rPr kumimoji="1" lang="en-US" altLang="ja-JP" sz="1300">
              <a:solidFill>
                <a:sysClr val="windowText" lastClr="000000"/>
              </a:solidFill>
              <a:effectLst/>
              <a:latin typeface="BIZ UDゴシック" panose="020B0400000000000000" pitchFamily="49" charset="-128"/>
              <a:ea typeface="BIZ UDゴシック" panose="020B0400000000000000" pitchFamily="49" charset="-128"/>
              <a:cs typeface="+mn-cs"/>
            </a:rPr>
            <a:t>4.2</a:t>
          </a:r>
          <a:r>
            <a:rPr kumimoji="1" lang="ja-JP" altLang="en-US" sz="1300">
              <a:solidFill>
                <a:sysClr val="windowText" lastClr="000000"/>
              </a:solidFill>
              <a:effectLst/>
              <a:latin typeface="BIZ UDゴシック" panose="020B0400000000000000" pitchFamily="49" charset="-128"/>
              <a:ea typeface="BIZ UDゴシック" panose="020B0400000000000000" pitchFamily="49" charset="-128"/>
              <a:cs typeface="+mn-cs"/>
            </a:rPr>
            <a:t>％、今年度</a:t>
          </a:r>
          <a:r>
            <a:rPr kumimoji="1" lang="en-US" altLang="ja-JP" sz="1300">
              <a:solidFill>
                <a:sysClr val="windowText" lastClr="000000"/>
              </a:solidFill>
              <a:effectLst/>
              <a:latin typeface="BIZ UDゴシック" panose="020B0400000000000000" pitchFamily="49" charset="-128"/>
              <a:ea typeface="BIZ UDゴシック" panose="020B0400000000000000" pitchFamily="49" charset="-128"/>
              <a:cs typeface="+mn-cs"/>
            </a:rPr>
            <a:t>1.7</a:t>
          </a:r>
          <a:r>
            <a:rPr kumimoji="1" lang="ja-JP" altLang="ja-JP" sz="1300">
              <a:solidFill>
                <a:sysClr val="windowText" lastClr="000000"/>
              </a:solidFill>
              <a:effectLst/>
              <a:latin typeface="BIZ UDゴシック" panose="020B0400000000000000" pitchFamily="49" charset="-128"/>
              <a:ea typeface="BIZ UDゴシック" panose="020B0400000000000000" pitchFamily="49" charset="-128"/>
              <a:cs typeface="+mn-cs"/>
            </a:rPr>
            <a:t>％</a:t>
          </a:r>
          <a:r>
            <a:rPr kumimoji="1" lang="ja-JP" altLang="en-US" sz="1300">
              <a:solidFill>
                <a:sysClr val="windowText" lastClr="000000"/>
              </a:solidFill>
              <a:effectLst/>
              <a:latin typeface="BIZ UDゴシック" panose="020B0400000000000000" pitchFamily="49" charset="-128"/>
              <a:ea typeface="BIZ UDゴシック" panose="020B0400000000000000" pitchFamily="49" charset="-128"/>
              <a:cs typeface="+mn-cs"/>
            </a:rPr>
            <a:t>の</a:t>
          </a:r>
          <a:r>
            <a:rPr kumimoji="1" lang="ja-JP" altLang="ja-JP" sz="1300">
              <a:solidFill>
                <a:sysClr val="windowText" lastClr="000000"/>
              </a:solidFill>
              <a:effectLst/>
              <a:latin typeface="BIZ UDゴシック" panose="020B0400000000000000" pitchFamily="49" charset="-128"/>
              <a:ea typeface="BIZ UDゴシック" panose="020B0400000000000000" pitchFamily="49" charset="-128"/>
              <a:cs typeface="+mn-cs"/>
            </a:rPr>
            <a:t>改善</a:t>
          </a:r>
          <a:r>
            <a:rPr kumimoji="1" lang="ja-JP" altLang="en-US" sz="1300">
              <a:solidFill>
                <a:sysClr val="windowText" lastClr="000000"/>
              </a:solidFill>
              <a:effectLst/>
              <a:latin typeface="BIZ UDゴシック" panose="020B0400000000000000" pitchFamily="49" charset="-128"/>
              <a:ea typeface="BIZ UDゴシック" panose="020B0400000000000000" pitchFamily="49" charset="-128"/>
              <a:cs typeface="+mn-cs"/>
            </a:rPr>
            <a:t>となり、類似団体平均と比較しても改善が進んでいることが分かる。</a:t>
          </a:r>
          <a:endParaRPr lang="ja-JP" altLang="ja-JP" sz="1300">
            <a:solidFill>
              <a:sysClr val="windowText" lastClr="000000"/>
            </a:solidFill>
            <a:effectLst/>
            <a:latin typeface="BIZ UDゴシック" panose="020B0400000000000000" pitchFamily="49" charset="-128"/>
            <a:ea typeface="BIZ UDゴシック" panose="020B0400000000000000"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374,038
369,982
834.81
220,270,256
214,425,865
4,444,707
88,989,707
154,408,204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4445</xdr:rowOff>
    </xdr:from>
    <xdr:to>
      <xdr:col>24</xdr:col>
      <xdr:colOff>114300</xdr:colOff>
      <xdr:row>40</xdr:row>
      <xdr:rowOff>106045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154322</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135890</xdr:rowOff>
    </xdr:from>
    <xdr:to>
      <xdr:col>20</xdr:col>
      <xdr:colOff>38100</xdr:colOff>
      <xdr:row>40</xdr:row>
      <xdr:rowOff>66040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15240</xdr:rowOff>
    </xdr:from>
    <xdr:to>
      <xdr:col>24</xdr:col>
      <xdr:colOff>63500</xdr:colOff>
      <xdr:row>40</xdr:row>
      <xdr:rowOff>55245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68732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93980</xdr:rowOff>
    </xdr:from>
    <xdr:to>
      <xdr:col>15</xdr:col>
      <xdr:colOff>101600</xdr:colOff>
      <xdr:row>40</xdr:row>
      <xdr:rowOff>24130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144780</xdr:rowOff>
    </xdr:from>
    <xdr:to>
      <xdr:col>19</xdr:col>
      <xdr:colOff>177800</xdr:colOff>
      <xdr:row>40</xdr:row>
      <xdr:rowOff>15240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8313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53975</xdr:rowOff>
    </xdr:from>
    <xdr:to>
      <xdr:col>10</xdr:col>
      <xdr:colOff>165100</xdr:colOff>
      <xdr:row>39</xdr:row>
      <xdr:rowOff>155575</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104775</xdr:rowOff>
    </xdr:from>
    <xdr:to>
      <xdr:col>15</xdr:col>
      <xdr:colOff>50800</xdr:colOff>
      <xdr:row>39</xdr:row>
      <xdr:rowOff>144780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67913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13970</xdr:rowOff>
    </xdr:from>
    <xdr:to>
      <xdr:col>6</xdr:col>
      <xdr:colOff>38100</xdr:colOff>
      <xdr:row>39</xdr:row>
      <xdr:rowOff>115570</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64770</xdr:rowOff>
    </xdr:from>
    <xdr:to>
      <xdr:col>10</xdr:col>
      <xdr:colOff>114300</xdr:colOff>
      <xdr:row>39</xdr:row>
      <xdr:rowOff>104775</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67513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927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57167</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5820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15257</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705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146702</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8167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106697</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927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140987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41910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9639300" y="672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41910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8750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162560</xdr:rowOff>
    </xdr:from>
    <xdr:to>
      <xdr:col>41</xdr:col>
      <xdr:colOff>101600</xdr:colOff>
      <xdr:row>39</xdr:row>
      <xdr:rowOff>92710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41910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861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921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41910</xdr:rowOff>
    </xdr:from>
    <xdr:to>
      <xdr:col>41</xdr:col>
      <xdr:colOff>50800</xdr:colOff>
      <xdr:row>39</xdr:row>
      <xdr:rowOff>41910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6972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8" name="n_1aveValue【図書館】&#10;一人当たり面積">
          <a:extLst>
            <a:ext uri="{FF2B5EF4-FFF2-40B4-BE49-F238E27FC236}">
              <a16:creationId xmlns:a16="http://schemas.microsoft.com/office/drawing/2014/main" id="{00000000-0008-0000-0F00-00008A000000}"/>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a:extLst>
            <a:ext uri="{FF2B5EF4-FFF2-40B4-BE49-F238E27FC236}">
              <a16:creationId xmlns:a16="http://schemas.microsoft.com/office/drawing/2014/main" id="{00000000-0008-0000-0F00-00008B000000}"/>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0" name="n_3aveValue【図書館】&#10;一人当たり面積">
          <a:extLst>
            <a:ext uri="{FF2B5EF4-FFF2-40B4-BE49-F238E27FC236}">
              <a16:creationId xmlns:a16="http://schemas.microsoft.com/office/drawing/2014/main" id="{00000000-0008-0000-0F00-00008C000000}"/>
            </a:ext>
          </a:extLst>
        </xdr:cNvPr>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1" name="n_4aveValue【図書館】&#10;一人当たり面積">
          <a:extLst>
            <a:ext uri="{FF2B5EF4-FFF2-40B4-BE49-F238E27FC236}">
              <a16:creationId xmlns:a16="http://schemas.microsoft.com/office/drawing/2014/main" id="{00000000-0008-0000-0F00-00008D000000}"/>
            </a:ext>
          </a:extLst>
        </xdr:cNvPr>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83837</xdr:rowOff>
    </xdr:from>
    <xdr:ext cx="469744" cy="259045"/>
    <xdr:sp macro="" textlink="">
      <xdr:nvSpPr>
        <xdr:cNvPr id="142" name="n_1mainValue【図書館】&#10;一人当たり面積">
          <a:extLst>
            <a:ext uri="{FF2B5EF4-FFF2-40B4-BE49-F238E27FC236}">
              <a16:creationId xmlns:a16="http://schemas.microsoft.com/office/drawing/2014/main" id="{00000000-0008-0000-0F00-00008E000000}"/>
            </a:ext>
          </a:extLst>
        </xdr:cNvPr>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43" name="n_2mainValue【図書館】&#10;一人当たり面積">
          <a:extLst>
            <a:ext uri="{FF2B5EF4-FFF2-40B4-BE49-F238E27FC236}">
              <a16:creationId xmlns:a16="http://schemas.microsoft.com/office/drawing/2014/main" id="{00000000-0008-0000-0F00-00008F000000}"/>
            </a:ext>
          </a:extLst>
        </xdr:cNvPr>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44" name="n_3mainValue【図書館】&#10;一人当たり面積">
          <a:extLst>
            <a:ext uri="{FF2B5EF4-FFF2-40B4-BE49-F238E27FC236}">
              <a16:creationId xmlns:a16="http://schemas.microsoft.com/office/drawing/2014/main" id="{00000000-0008-0000-0F00-000090000000}"/>
            </a:ext>
          </a:extLst>
        </xdr:cNvPr>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5" name="n_4mainValue【図書館】&#10;一人当たり面積">
          <a:extLst>
            <a:ext uri="{FF2B5EF4-FFF2-40B4-BE49-F238E27FC236}">
              <a16:creationId xmlns:a16="http://schemas.microsoft.com/office/drawing/2014/main" id="{00000000-0008-0000-0F00-000091000000}"/>
            </a:ext>
          </a:extLst>
        </xdr:cNvPr>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0000000-0008-0000-0F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00000000-0008-0000-0F00-0000AB000000}"/>
            </a:ext>
          </a:extLst>
        </xdr:cNvPr>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00000000-0008-0000-0F00-0000AD000000}"/>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137177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00000000-0008-0000-0F00-0000AF000000}"/>
            </a:ext>
          </a:extLst>
        </xdr:cNvPr>
        <xdr:cNvSpPr txBox="1"/>
      </xdr:nvSpPr>
      <xdr:spPr>
        <a:xfrm>
          <a:off x="467360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151130</xdr:rowOff>
    </xdr:from>
    <xdr:to>
      <xdr:col>24</xdr:col>
      <xdr:colOff>114300</xdr:colOff>
      <xdr:row>59</xdr:row>
      <xdr:rowOff>81280</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4584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2557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00000000-0008-0000-0F00-0000BB000000}"/>
            </a:ext>
          </a:extLst>
        </xdr:cNvPr>
        <xdr:cNvSpPr txBox="1"/>
      </xdr:nvSpPr>
      <xdr:spPr>
        <a:xfrm>
          <a:off x="4673600"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114935</xdr:rowOff>
    </xdr:from>
    <xdr:to>
      <xdr:col>20</xdr:col>
      <xdr:colOff>38100</xdr:colOff>
      <xdr:row>59</xdr:row>
      <xdr:rowOff>45085</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3746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165735</xdr:rowOff>
    </xdr:from>
    <xdr:to>
      <xdr:col>24</xdr:col>
      <xdr:colOff>63500</xdr:colOff>
      <xdr:row>59</xdr:row>
      <xdr:rowOff>30480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3797300" y="101098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80645</xdr:rowOff>
    </xdr:from>
    <xdr:to>
      <xdr:col>15</xdr:col>
      <xdr:colOff>101600</xdr:colOff>
      <xdr:row>59</xdr:row>
      <xdr:rowOff>10795</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2857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131445</xdr:rowOff>
    </xdr:from>
    <xdr:to>
      <xdr:col>19</xdr:col>
      <xdr:colOff>177800</xdr:colOff>
      <xdr:row>58</xdr:row>
      <xdr:rowOff>165735</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2908300" y="100755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40640</xdr:rowOff>
    </xdr:from>
    <xdr:to>
      <xdr:col>10</xdr:col>
      <xdr:colOff>165100</xdr:colOff>
      <xdr:row>58</xdr:row>
      <xdr:rowOff>142240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1968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91440</xdr:rowOff>
    </xdr:from>
    <xdr:to>
      <xdr:col>15</xdr:col>
      <xdr:colOff>50800</xdr:colOff>
      <xdr:row>58</xdr:row>
      <xdr:rowOff>131445</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019300" y="100355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147320</xdr:rowOff>
    </xdr:from>
    <xdr:to>
      <xdr:col>6</xdr:col>
      <xdr:colOff>38100</xdr:colOff>
      <xdr:row>59</xdr:row>
      <xdr:rowOff>77470</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079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91440</xdr:rowOff>
    </xdr:from>
    <xdr:to>
      <xdr:col>10</xdr:col>
      <xdr:colOff>114300</xdr:colOff>
      <xdr:row>59</xdr:row>
      <xdr:rowOff>26670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flipV="1">
          <a:off x="1130300" y="100355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66692</xdr:rowOff>
    </xdr:from>
    <xdr:ext cx="405111" cy="259045"/>
    <xdr:sp macro="" textlink="">
      <xdr:nvSpPr>
        <xdr:cNvPr id="196" name="n_1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3582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60977</xdr:rowOff>
    </xdr:from>
    <xdr:ext cx="405111" cy="259045"/>
    <xdr:sp macro="" textlink="">
      <xdr:nvSpPr>
        <xdr:cNvPr id="197" name="n_2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2705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22877</xdr:rowOff>
    </xdr:from>
    <xdr:ext cx="405111" cy="259045"/>
    <xdr:sp macro="" textlink="">
      <xdr:nvSpPr>
        <xdr:cNvPr id="198" name="n_3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1816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199" name="n_4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927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61612</xdr:rowOff>
    </xdr:from>
    <xdr:ext cx="405111" cy="259045"/>
    <xdr:sp macro="" textlink="">
      <xdr:nvSpPr>
        <xdr:cNvPr id="200" name="n_1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27322</xdr:rowOff>
    </xdr:from>
    <xdr:ext cx="405111" cy="259045"/>
    <xdr:sp macro="" textlink="">
      <xdr:nvSpPr>
        <xdr:cNvPr id="201" name="n_2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158767</xdr:rowOff>
    </xdr:from>
    <xdr:ext cx="405111" cy="259045"/>
    <xdr:sp macro="" textlink="">
      <xdr:nvSpPr>
        <xdr:cNvPr id="202" name="n_3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68597</xdr:rowOff>
    </xdr:from>
    <xdr:ext cx="405111" cy="259045"/>
    <xdr:sp macro="" textlink="">
      <xdr:nvSpPr>
        <xdr:cNvPr id="203" name="n_4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xdr:rowOff>
    </xdr:from>
    <xdr:to>
      <xdr:col>55</xdr:col>
      <xdr:colOff>50800</xdr:colOff>
      <xdr:row>60</xdr:row>
      <xdr:rowOff>117094</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04267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38371</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10515600" y="1015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13208</xdr:rowOff>
    </xdr:from>
    <xdr:to>
      <xdr:col>50</xdr:col>
      <xdr:colOff>165100</xdr:colOff>
      <xdr:row>60</xdr:row>
      <xdr:rowOff>114808</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9588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64008</xdr:rowOff>
    </xdr:from>
    <xdr:to>
      <xdr:col>55</xdr:col>
      <xdr:colOff>0</xdr:colOff>
      <xdr:row>60</xdr:row>
      <xdr:rowOff>66294</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9639300" y="1035100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15494</xdr:rowOff>
    </xdr:from>
    <xdr:to>
      <xdr:col>46</xdr:col>
      <xdr:colOff>38100</xdr:colOff>
      <xdr:row>60</xdr:row>
      <xdr:rowOff>117094</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6995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64008</xdr:rowOff>
    </xdr:from>
    <xdr:to>
      <xdr:col>50</xdr:col>
      <xdr:colOff>114300</xdr:colOff>
      <xdr:row>60</xdr:row>
      <xdr:rowOff>66294</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8750300" y="103510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20066</xdr:rowOff>
    </xdr:from>
    <xdr:to>
      <xdr:col>41</xdr:col>
      <xdr:colOff>101600</xdr:colOff>
      <xdr:row>60</xdr:row>
      <xdr:rowOff>121666</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78105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66294</xdr:rowOff>
    </xdr:from>
    <xdr:to>
      <xdr:col>45</xdr:col>
      <xdr:colOff>177800</xdr:colOff>
      <xdr:row>60</xdr:row>
      <xdr:rowOff>70866</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7861300" y="1035329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84074</xdr:rowOff>
    </xdr:from>
    <xdr:to>
      <xdr:col>36</xdr:col>
      <xdr:colOff>165100</xdr:colOff>
      <xdr:row>61</xdr:row>
      <xdr:rowOff>14224</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6921500" y="103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70866</xdr:rowOff>
    </xdr:from>
    <xdr:to>
      <xdr:col>41</xdr:col>
      <xdr:colOff>50800</xdr:colOff>
      <xdr:row>60</xdr:row>
      <xdr:rowOff>134874</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6972300" y="1035786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F00-0000FB000000}"/>
            </a:ext>
          </a:extLst>
        </xdr:cNvPr>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F00-0000FC000000}"/>
            </a:ext>
          </a:extLst>
        </xdr:cNvPr>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92219</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F00-0000FD000000}"/>
            </a:ext>
          </a:extLst>
        </xdr:cNvPr>
        <xdr:cNvSpPr txBox="1"/>
      </xdr:nvSpPr>
      <xdr:spPr>
        <a:xfrm>
          <a:off x="7626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153941</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F00-0000FE000000}"/>
            </a:ext>
          </a:extLst>
        </xdr:cNvPr>
        <xdr:cNvSpPr txBox="1"/>
      </xdr:nvSpPr>
      <xdr:spPr>
        <a:xfrm>
          <a:off x="6737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131335</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F00-0000FF000000}"/>
            </a:ext>
          </a:extLst>
        </xdr:cNvPr>
        <xdr:cNvSpPr txBox="1"/>
      </xdr:nvSpPr>
      <xdr:spPr>
        <a:xfrm>
          <a:off x="9391727"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133621</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F00-000000010000}"/>
            </a:ext>
          </a:extLst>
        </xdr:cNvPr>
        <xdr:cNvSpPr txBox="1"/>
      </xdr:nvSpPr>
      <xdr:spPr>
        <a:xfrm>
          <a:off x="8515427" y="1007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138193</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F00-000001010000}"/>
            </a:ext>
          </a:extLst>
        </xdr:cNvPr>
        <xdr:cNvSpPr txBox="1"/>
      </xdr:nvSpPr>
      <xdr:spPr>
        <a:xfrm>
          <a:off x="7626427" y="1008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30751</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F00-000002010000}"/>
            </a:ext>
          </a:extLst>
        </xdr:cNvPr>
        <xdr:cNvSpPr txBox="1"/>
      </xdr:nvSpPr>
      <xdr:spPr>
        <a:xfrm>
          <a:off x="67374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00000000-0008-0000-0F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00000000-0008-0000-0F00-00001A010000}"/>
            </a:ext>
          </a:extLst>
        </xdr:cNvPr>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00000000-0008-0000-0F00-00001C010000}"/>
            </a:ext>
          </a:extLst>
        </xdr:cNvPr>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00000000-0008-0000-0F00-00001E010000}"/>
            </a:ext>
          </a:extLst>
        </xdr:cNvPr>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69596</xdr:rowOff>
    </xdr:from>
    <xdr:to>
      <xdr:col>24</xdr:col>
      <xdr:colOff>114300</xdr:colOff>
      <xdr:row>81</xdr:row>
      <xdr:rowOff>171196</xdr:rowOff>
    </xdr:to>
    <xdr:sp macro="" textlink="">
      <xdr:nvSpPr>
        <xdr:cNvPr id="297" name="楕円 296">
          <a:extLst>
            <a:ext uri="{FF2B5EF4-FFF2-40B4-BE49-F238E27FC236}">
              <a16:creationId xmlns:a16="http://schemas.microsoft.com/office/drawing/2014/main" id="{00000000-0008-0000-0F00-000029010000}"/>
            </a:ext>
          </a:extLst>
        </xdr:cNvPr>
        <xdr:cNvSpPr/>
      </xdr:nvSpPr>
      <xdr:spPr>
        <a:xfrm>
          <a:off x="4584700" y="139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48023</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00000000-0008-0000-0F00-00002A010000}"/>
            </a:ext>
          </a:extLst>
        </xdr:cNvPr>
        <xdr:cNvSpPr txBox="1"/>
      </xdr:nvSpPr>
      <xdr:spPr>
        <a:xfrm>
          <a:off x="4673600" y="1393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46737</xdr:rowOff>
    </xdr:from>
    <xdr:to>
      <xdr:col>20</xdr:col>
      <xdr:colOff>38100</xdr:colOff>
      <xdr:row>81</xdr:row>
      <xdr:rowOff>148337</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3746500" y="139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97537</xdr:rowOff>
    </xdr:from>
    <xdr:to>
      <xdr:col>24</xdr:col>
      <xdr:colOff>63500</xdr:colOff>
      <xdr:row>81</xdr:row>
      <xdr:rowOff>120396</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3797300" y="13984987"/>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60452</xdr:rowOff>
    </xdr:from>
    <xdr:to>
      <xdr:col>15</xdr:col>
      <xdr:colOff>101600</xdr:colOff>
      <xdr:row>81</xdr:row>
      <xdr:rowOff>162052</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2857500" y="139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97537</xdr:rowOff>
    </xdr:from>
    <xdr:to>
      <xdr:col>19</xdr:col>
      <xdr:colOff>177800</xdr:colOff>
      <xdr:row>81</xdr:row>
      <xdr:rowOff>111252</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flipV="1">
          <a:off x="2908300" y="1398498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23876</xdr:rowOff>
    </xdr:from>
    <xdr:to>
      <xdr:col>10</xdr:col>
      <xdr:colOff>165100</xdr:colOff>
      <xdr:row>81</xdr:row>
      <xdr:rowOff>125476</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1968500" y="139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74676</xdr:rowOff>
    </xdr:from>
    <xdr:to>
      <xdr:col>15</xdr:col>
      <xdr:colOff>50800</xdr:colOff>
      <xdr:row>81</xdr:row>
      <xdr:rowOff>111252</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2019300" y="1396212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149606</xdr:rowOff>
    </xdr:from>
    <xdr:to>
      <xdr:col>6</xdr:col>
      <xdr:colOff>38100</xdr:colOff>
      <xdr:row>81</xdr:row>
      <xdr:rowOff>79756</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0795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28956</xdr:rowOff>
    </xdr:from>
    <xdr:to>
      <xdr:col>10</xdr:col>
      <xdr:colOff>114300</xdr:colOff>
      <xdr:row>81</xdr:row>
      <xdr:rowOff>74676</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130300" y="139164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307" name="n_1aveValue【福祉施設】&#10;有形固定資産減価償却率">
          <a:extLst>
            <a:ext uri="{FF2B5EF4-FFF2-40B4-BE49-F238E27FC236}">
              <a16:creationId xmlns:a16="http://schemas.microsoft.com/office/drawing/2014/main" id="{00000000-0008-0000-0F00-000033010000}"/>
            </a:ext>
          </a:extLst>
        </xdr:cNvPr>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08" name="n_2aveValue【福祉施設】&#10;有形固定資産減価償却率">
          <a:extLst>
            <a:ext uri="{FF2B5EF4-FFF2-40B4-BE49-F238E27FC236}">
              <a16:creationId xmlns:a16="http://schemas.microsoft.com/office/drawing/2014/main" id="{00000000-0008-0000-0F00-000034010000}"/>
            </a:ext>
          </a:extLst>
        </xdr:cNvPr>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169435</xdr:rowOff>
    </xdr:from>
    <xdr:ext cx="405111" cy="259045"/>
    <xdr:sp macro="" textlink="">
      <xdr:nvSpPr>
        <xdr:cNvPr id="309" name="n_3aveValue【福祉施設】&#10;有形固定資産減価償却率">
          <a:extLst>
            <a:ext uri="{FF2B5EF4-FFF2-40B4-BE49-F238E27FC236}">
              <a16:creationId xmlns:a16="http://schemas.microsoft.com/office/drawing/2014/main" id="{00000000-0008-0000-0F00-000035010000}"/>
            </a:ext>
          </a:extLst>
        </xdr:cNvPr>
        <xdr:cNvSpPr txBox="1"/>
      </xdr:nvSpPr>
      <xdr:spPr>
        <a:xfrm>
          <a:off x="1816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310" name="n_4aveValue【福祉施設】&#10;有形固定資産減価償却率">
          <a:extLst>
            <a:ext uri="{FF2B5EF4-FFF2-40B4-BE49-F238E27FC236}">
              <a16:creationId xmlns:a16="http://schemas.microsoft.com/office/drawing/2014/main" id="{00000000-0008-0000-0F00-000036010000}"/>
            </a:ext>
          </a:extLst>
        </xdr:cNvPr>
        <xdr:cNvSpPr txBox="1"/>
      </xdr:nvSpPr>
      <xdr:spPr>
        <a:xfrm>
          <a:off x="927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139464</xdr:rowOff>
    </xdr:from>
    <xdr:ext cx="405111" cy="259045"/>
    <xdr:sp macro="" textlink="">
      <xdr:nvSpPr>
        <xdr:cNvPr id="311" name="n_1mainValue【福祉施設】&#10;有形固定資産減価償却率">
          <a:extLst>
            <a:ext uri="{FF2B5EF4-FFF2-40B4-BE49-F238E27FC236}">
              <a16:creationId xmlns:a16="http://schemas.microsoft.com/office/drawing/2014/main" id="{00000000-0008-0000-0F00-000037010000}"/>
            </a:ext>
          </a:extLst>
        </xdr:cNvPr>
        <xdr:cNvSpPr txBox="1"/>
      </xdr:nvSpPr>
      <xdr:spPr>
        <a:xfrm>
          <a:off x="3582044" y="140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153179</xdr:rowOff>
    </xdr:from>
    <xdr:ext cx="405111" cy="259045"/>
    <xdr:sp macro="" textlink="">
      <xdr:nvSpPr>
        <xdr:cNvPr id="312" name="n_2mainValue【福祉施設】&#10;有形固定資産減価償却率">
          <a:extLst>
            <a:ext uri="{FF2B5EF4-FFF2-40B4-BE49-F238E27FC236}">
              <a16:creationId xmlns:a16="http://schemas.microsoft.com/office/drawing/2014/main" id="{00000000-0008-0000-0F00-000038010000}"/>
            </a:ext>
          </a:extLst>
        </xdr:cNvPr>
        <xdr:cNvSpPr txBox="1"/>
      </xdr:nvSpPr>
      <xdr:spPr>
        <a:xfrm>
          <a:off x="2705744" y="1404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116603</xdr:rowOff>
    </xdr:from>
    <xdr:ext cx="405111" cy="259045"/>
    <xdr:sp macro="" textlink="">
      <xdr:nvSpPr>
        <xdr:cNvPr id="313" name="n_3mainValue【福祉施設】&#10;有形固定資産減価償却率">
          <a:extLst>
            <a:ext uri="{FF2B5EF4-FFF2-40B4-BE49-F238E27FC236}">
              <a16:creationId xmlns:a16="http://schemas.microsoft.com/office/drawing/2014/main" id="{00000000-0008-0000-0F00-000039010000}"/>
            </a:ext>
          </a:extLst>
        </xdr:cNvPr>
        <xdr:cNvSpPr txBox="1"/>
      </xdr:nvSpPr>
      <xdr:spPr>
        <a:xfrm>
          <a:off x="1816744" y="1400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70883</xdr:rowOff>
    </xdr:from>
    <xdr:ext cx="405111" cy="259045"/>
    <xdr:sp macro="" textlink="">
      <xdr:nvSpPr>
        <xdr:cNvPr id="314" name="n_4mainValue【福祉施設】&#10;有形固定資産減価償却率">
          <a:extLst>
            <a:ext uri="{FF2B5EF4-FFF2-40B4-BE49-F238E27FC236}">
              <a16:creationId xmlns:a16="http://schemas.microsoft.com/office/drawing/2014/main" id="{00000000-0008-0000-0F00-00003A010000}"/>
            </a:ext>
          </a:extLst>
        </xdr:cNvPr>
        <xdr:cNvSpPr txBox="1"/>
      </xdr:nvSpPr>
      <xdr:spPr>
        <a:xfrm>
          <a:off x="927744" y="1395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F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F00-000055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F00-000057010000}"/>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F00-000059010000}"/>
            </a:ext>
          </a:extLst>
        </xdr:cNvPr>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68943</xdr:rowOff>
    </xdr:from>
    <xdr:to>
      <xdr:col>55</xdr:col>
      <xdr:colOff>50800</xdr:colOff>
      <xdr:row>80</xdr:row>
      <xdr:rowOff>170543</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104267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91820</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F00-000065010000}"/>
            </a:ext>
          </a:extLst>
        </xdr:cNvPr>
        <xdr:cNvSpPr txBox="1"/>
      </xdr:nvSpPr>
      <xdr:spPr>
        <a:xfrm>
          <a:off x="10515600"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68943</xdr:rowOff>
    </xdr:from>
    <xdr:to>
      <xdr:col>50</xdr:col>
      <xdr:colOff>165100</xdr:colOff>
      <xdr:row>80</xdr:row>
      <xdr:rowOff>170543</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9588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119743</xdr:rowOff>
    </xdr:from>
    <xdr:to>
      <xdr:col>55</xdr:col>
      <xdr:colOff>0</xdr:colOff>
      <xdr:row>80</xdr:row>
      <xdr:rowOff>119743</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9639300" y="138357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90714</xdr:rowOff>
    </xdr:from>
    <xdr:to>
      <xdr:col>46</xdr:col>
      <xdr:colOff>38100</xdr:colOff>
      <xdr:row>81</xdr:row>
      <xdr:rowOff>20864</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8699500" y="138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119743</xdr:rowOff>
    </xdr:from>
    <xdr:to>
      <xdr:col>50</xdr:col>
      <xdr:colOff>114300</xdr:colOff>
      <xdr:row>80</xdr:row>
      <xdr:rowOff>141514</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8750300" y="138357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101600</xdr:rowOff>
    </xdr:from>
    <xdr:to>
      <xdr:col>41</xdr:col>
      <xdr:colOff>101600</xdr:colOff>
      <xdr:row>81</xdr:row>
      <xdr:rowOff>31750</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7810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141514</xdr:rowOff>
    </xdr:from>
    <xdr:to>
      <xdr:col>45</xdr:col>
      <xdr:colOff>177800</xdr:colOff>
      <xdr:row>80</xdr:row>
      <xdr:rowOff>152400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7861300" y="138575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101600</xdr:rowOff>
    </xdr:from>
    <xdr:to>
      <xdr:col>36</xdr:col>
      <xdr:colOff>165100</xdr:colOff>
      <xdr:row>81</xdr:row>
      <xdr:rowOff>31750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6921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152400</xdr:rowOff>
    </xdr:from>
    <xdr:to>
      <xdr:col>41</xdr:col>
      <xdr:colOff>50800</xdr:colOff>
      <xdr:row>80</xdr:row>
      <xdr:rowOff>152400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6972300" y="1386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a:extLst>
            <a:ext uri="{FF2B5EF4-FFF2-40B4-BE49-F238E27FC236}">
              <a16:creationId xmlns:a16="http://schemas.microsoft.com/office/drawing/2014/main" id="{00000000-0008-0000-0F00-00006E010000}"/>
            </a:ext>
          </a:extLst>
        </xdr:cNvPr>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a:extLst>
            <a:ext uri="{FF2B5EF4-FFF2-40B4-BE49-F238E27FC236}">
              <a16:creationId xmlns:a16="http://schemas.microsoft.com/office/drawing/2014/main" id="{00000000-0008-0000-0F00-00006F010000}"/>
            </a:ext>
          </a:extLst>
        </xdr:cNvPr>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8" name="n_3aveValue【福祉施設】&#10;一人当たり面積">
          <a:extLst>
            <a:ext uri="{FF2B5EF4-FFF2-40B4-BE49-F238E27FC236}">
              <a16:creationId xmlns:a16="http://schemas.microsoft.com/office/drawing/2014/main" id="{00000000-0008-0000-0F00-000070010000}"/>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20156</xdr:rowOff>
    </xdr:from>
    <xdr:ext cx="469744" cy="259045"/>
    <xdr:sp macro="" textlink="">
      <xdr:nvSpPr>
        <xdr:cNvPr id="369" name="n_4aveValue【福祉施設】&#10;一人当たり面積">
          <a:extLst>
            <a:ext uri="{FF2B5EF4-FFF2-40B4-BE49-F238E27FC236}">
              <a16:creationId xmlns:a16="http://schemas.microsoft.com/office/drawing/2014/main" id="{00000000-0008-0000-0F00-000071010000}"/>
            </a:ext>
          </a:extLst>
        </xdr:cNvPr>
        <xdr:cNvSpPr txBox="1"/>
      </xdr:nvSpPr>
      <xdr:spPr>
        <a:xfrm>
          <a:off x="6737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15620</xdr:rowOff>
    </xdr:from>
    <xdr:ext cx="469744" cy="259045"/>
    <xdr:sp macro="" textlink="">
      <xdr:nvSpPr>
        <xdr:cNvPr id="370" name="n_1mainValue【福祉施設】&#10;一人当たり面積">
          <a:extLst>
            <a:ext uri="{FF2B5EF4-FFF2-40B4-BE49-F238E27FC236}">
              <a16:creationId xmlns:a16="http://schemas.microsoft.com/office/drawing/2014/main" id="{00000000-0008-0000-0F00-000072010000}"/>
            </a:ext>
          </a:extLst>
        </xdr:cNvPr>
        <xdr:cNvSpPr txBox="1"/>
      </xdr:nvSpPr>
      <xdr:spPr>
        <a:xfrm>
          <a:off x="9391727" y="135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37391</xdr:rowOff>
    </xdr:from>
    <xdr:ext cx="469744" cy="259045"/>
    <xdr:sp macro="" textlink="">
      <xdr:nvSpPr>
        <xdr:cNvPr id="371" name="n_2mainValue【福祉施設】&#10;一人当たり面積">
          <a:extLst>
            <a:ext uri="{FF2B5EF4-FFF2-40B4-BE49-F238E27FC236}">
              <a16:creationId xmlns:a16="http://schemas.microsoft.com/office/drawing/2014/main" id="{00000000-0008-0000-0F00-000073010000}"/>
            </a:ext>
          </a:extLst>
        </xdr:cNvPr>
        <xdr:cNvSpPr txBox="1"/>
      </xdr:nvSpPr>
      <xdr:spPr>
        <a:xfrm>
          <a:off x="8515427" y="1358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48277</xdr:rowOff>
    </xdr:from>
    <xdr:ext cx="469744" cy="259045"/>
    <xdr:sp macro="" textlink="">
      <xdr:nvSpPr>
        <xdr:cNvPr id="372" name="n_3mainValue【福祉施設】&#10;一人当たり面積">
          <a:extLst>
            <a:ext uri="{FF2B5EF4-FFF2-40B4-BE49-F238E27FC236}">
              <a16:creationId xmlns:a16="http://schemas.microsoft.com/office/drawing/2014/main" id="{00000000-0008-0000-0F00-000074010000}"/>
            </a:ext>
          </a:extLst>
        </xdr:cNvPr>
        <xdr:cNvSpPr txBox="1"/>
      </xdr:nvSpPr>
      <xdr:spPr>
        <a:xfrm>
          <a:off x="7626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48277</xdr:rowOff>
    </xdr:from>
    <xdr:ext cx="469744" cy="259045"/>
    <xdr:sp macro="" textlink="">
      <xdr:nvSpPr>
        <xdr:cNvPr id="373" name="n_4mainValue【福祉施設】&#10;一人当たり面積">
          <a:extLst>
            <a:ext uri="{FF2B5EF4-FFF2-40B4-BE49-F238E27FC236}">
              <a16:creationId xmlns:a16="http://schemas.microsoft.com/office/drawing/2014/main" id="{00000000-0008-0000-0F00-000075010000}"/>
            </a:ext>
          </a:extLst>
        </xdr:cNvPr>
        <xdr:cNvSpPr txBox="1"/>
      </xdr:nvSpPr>
      <xdr:spPr>
        <a:xfrm>
          <a:off x="6737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F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00000000-0008-0000-0F00-00008F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00000000-0008-0000-0F00-000091010000}"/>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169563</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0000000-0008-0000-0F00-000093010000}"/>
            </a:ext>
          </a:extLst>
        </xdr:cNvPr>
        <xdr:cNvSpPr txBox="1"/>
      </xdr:nvSpPr>
      <xdr:spPr>
        <a:xfrm>
          <a:off x="4673600" y="17657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113030</xdr:rowOff>
    </xdr:from>
    <xdr:to>
      <xdr:col>24</xdr:col>
      <xdr:colOff>114300</xdr:colOff>
      <xdr:row>102</xdr:row>
      <xdr:rowOff>43180</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45847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135907</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00000000-0008-0000-0F00-00009F010000}"/>
            </a:ext>
          </a:extLst>
        </xdr:cNvPr>
        <xdr:cNvSpPr txBox="1"/>
      </xdr:nvSpPr>
      <xdr:spPr>
        <a:xfrm>
          <a:off x="4673600" y="1728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55880</xdr:rowOff>
    </xdr:from>
    <xdr:to>
      <xdr:col>20</xdr:col>
      <xdr:colOff>38100</xdr:colOff>
      <xdr:row>101</xdr:row>
      <xdr:rowOff>157480</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3746500" y="173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106680</xdr:rowOff>
    </xdr:from>
    <xdr:to>
      <xdr:col>24</xdr:col>
      <xdr:colOff>63500</xdr:colOff>
      <xdr:row>101</xdr:row>
      <xdr:rowOff>163830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3797300" y="174231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166370</xdr:rowOff>
    </xdr:from>
    <xdr:to>
      <xdr:col>15</xdr:col>
      <xdr:colOff>101600</xdr:colOff>
      <xdr:row>101</xdr:row>
      <xdr:rowOff>96520</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2857500" y="173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45720</xdr:rowOff>
    </xdr:from>
    <xdr:to>
      <xdr:col>19</xdr:col>
      <xdr:colOff>177800</xdr:colOff>
      <xdr:row>101</xdr:row>
      <xdr:rowOff>106680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2908300" y="173621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113030</xdr:rowOff>
    </xdr:from>
    <xdr:to>
      <xdr:col>10</xdr:col>
      <xdr:colOff>165100</xdr:colOff>
      <xdr:row>101</xdr:row>
      <xdr:rowOff>43180</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968500" y="1725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163830</xdr:rowOff>
    </xdr:from>
    <xdr:to>
      <xdr:col>15</xdr:col>
      <xdr:colOff>50800</xdr:colOff>
      <xdr:row>101</xdr:row>
      <xdr:rowOff>45720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019300" y="173088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107314</xdr:rowOff>
    </xdr:from>
    <xdr:to>
      <xdr:col>6</xdr:col>
      <xdr:colOff>38100</xdr:colOff>
      <xdr:row>101</xdr:row>
      <xdr:rowOff>37464</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079500" y="1725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158114</xdr:rowOff>
    </xdr:from>
    <xdr:to>
      <xdr:col>10</xdr:col>
      <xdr:colOff>114300</xdr:colOff>
      <xdr:row>100</xdr:row>
      <xdr:rowOff>163830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130300" y="173031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91457</xdr:rowOff>
    </xdr:from>
    <xdr:ext cx="405111" cy="259045"/>
    <xdr:sp macro="" textlink="">
      <xdr:nvSpPr>
        <xdr:cNvPr id="424" name="n_1aveValue【市民会館】&#10;有形固定資産減価償却率">
          <a:extLst>
            <a:ext uri="{FF2B5EF4-FFF2-40B4-BE49-F238E27FC236}">
              <a16:creationId xmlns:a16="http://schemas.microsoft.com/office/drawing/2014/main" id="{00000000-0008-0000-0F00-0000A8010000}"/>
            </a:ext>
          </a:extLst>
        </xdr:cNvPr>
        <xdr:cNvSpPr txBox="1"/>
      </xdr:nvSpPr>
      <xdr:spPr>
        <a:xfrm>
          <a:off x="35820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144797</xdr:rowOff>
    </xdr:from>
    <xdr:ext cx="405111" cy="259045"/>
    <xdr:sp macro="" textlink="">
      <xdr:nvSpPr>
        <xdr:cNvPr id="425" name="n_2aveValue【市民会館】&#10;有形固定資産減価償却率">
          <a:extLst>
            <a:ext uri="{FF2B5EF4-FFF2-40B4-BE49-F238E27FC236}">
              <a16:creationId xmlns:a16="http://schemas.microsoft.com/office/drawing/2014/main" id="{00000000-0008-0000-0F00-0000A9010000}"/>
            </a:ext>
          </a:extLst>
        </xdr:cNvPr>
        <xdr:cNvSpPr txBox="1"/>
      </xdr:nvSpPr>
      <xdr:spPr>
        <a:xfrm>
          <a:off x="2705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100982</xdr:rowOff>
    </xdr:from>
    <xdr:ext cx="405111" cy="259045"/>
    <xdr:sp macro="" textlink="">
      <xdr:nvSpPr>
        <xdr:cNvPr id="426" name="n_3aveValue【市民会館】&#10;有形固定資産減価償却率">
          <a:extLst>
            <a:ext uri="{FF2B5EF4-FFF2-40B4-BE49-F238E27FC236}">
              <a16:creationId xmlns:a16="http://schemas.microsoft.com/office/drawing/2014/main" id="{00000000-0008-0000-0F00-0000AA010000}"/>
            </a:ext>
          </a:extLst>
        </xdr:cNvPr>
        <xdr:cNvSpPr txBox="1"/>
      </xdr:nvSpPr>
      <xdr:spPr>
        <a:xfrm>
          <a:off x="18167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64788</xdr:rowOff>
    </xdr:from>
    <xdr:ext cx="405111" cy="259045"/>
    <xdr:sp macro="" textlink="">
      <xdr:nvSpPr>
        <xdr:cNvPr id="427" name="n_4aveValue【市民会館】&#10;有形固定資産減価償却率">
          <a:extLst>
            <a:ext uri="{FF2B5EF4-FFF2-40B4-BE49-F238E27FC236}">
              <a16:creationId xmlns:a16="http://schemas.microsoft.com/office/drawing/2014/main" id="{00000000-0008-0000-0F00-0000AB010000}"/>
            </a:ext>
          </a:extLst>
        </xdr:cNvPr>
        <xdr:cNvSpPr txBox="1"/>
      </xdr:nvSpPr>
      <xdr:spPr>
        <a:xfrm>
          <a:off x="927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2557</xdr:rowOff>
    </xdr:from>
    <xdr:ext cx="405111" cy="259045"/>
    <xdr:sp macro="" textlink="">
      <xdr:nvSpPr>
        <xdr:cNvPr id="428" name="n_1main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714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113047</xdr:rowOff>
    </xdr:from>
    <xdr:ext cx="405111" cy="259045"/>
    <xdr:sp macro="" textlink="">
      <xdr:nvSpPr>
        <xdr:cNvPr id="429" name="n_2main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59707</xdr:rowOff>
    </xdr:from>
    <xdr:ext cx="405111" cy="259045"/>
    <xdr:sp macro="" textlink="">
      <xdr:nvSpPr>
        <xdr:cNvPr id="430" name="n_3main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703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53991</xdr:rowOff>
    </xdr:from>
    <xdr:ext cx="405111" cy="259045"/>
    <xdr:sp macro="" textlink="">
      <xdr:nvSpPr>
        <xdr:cNvPr id="431" name="n_4main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702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00000000-0008-0000-0F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00000000-0008-0000-0F00-0000C4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a:extLst>
            <a:ext uri="{FF2B5EF4-FFF2-40B4-BE49-F238E27FC236}">
              <a16:creationId xmlns:a16="http://schemas.microsoft.com/office/drawing/2014/main" id="{00000000-0008-0000-0F00-0000C6010000}"/>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56" name="【市民会館】&#10;一人当たり面積平均値テキスト">
          <a:extLst>
            <a:ext uri="{FF2B5EF4-FFF2-40B4-BE49-F238E27FC236}">
              <a16:creationId xmlns:a16="http://schemas.microsoft.com/office/drawing/2014/main" id="{00000000-0008-0000-0F00-0000C8010000}"/>
            </a:ext>
          </a:extLst>
        </xdr:cNvPr>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0426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13988</xdr:rowOff>
    </xdr:from>
    <xdr:ext cx="469744" cy="259045"/>
    <xdr:sp macro="" textlink="">
      <xdr:nvSpPr>
        <xdr:cNvPr id="468" name="【市民会館】&#10;一人当たり面積該当値テキスト">
          <a:extLst>
            <a:ext uri="{FF2B5EF4-FFF2-40B4-BE49-F238E27FC236}">
              <a16:creationId xmlns:a16="http://schemas.microsoft.com/office/drawing/2014/main" id="{00000000-0008-0000-0F00-0000D4010000}"/>
            </a:ext>
          </a:extLst>
        </xdr:cNvPr>
        <xdr:cNvSpPr txBox="1"/>
      </xdr:nvSpPr>
      <xdr:spPr>
        <a:xfrm>
          <a:off x="10515600"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168275</xdr:rowOff>
    </xdr:from>
    <xdr:to>
      <xdr:col>50</xdr:col>
      <xdr:colOff>165100</xdr:colOff>
      <xdr:row>105</xdr:row>
      <xdr:rowOff>98425</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9588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41911</xdr:rowOff>
    </xdr:from>
    <xdr:to>
      <xdr:col>55</xdr:col>
      <xdr:colOff>0</xdr:colOff>
      <xdr:row>105</xdr:row>
      <xdr:rowOff>47625</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flipV="1">
          <a:off x="9639300" y="1804416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8699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47625</xdr:rowOff>
    </xdr:from>
    <xdr:to>
      <xdr:col>50</xdr:col>
      <xdr:colOff>114300</xdr:colOff>
      <xdr:row>105</xdr:row>
      <xdr:rowOff>47625</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8750300" y="18049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162561</xdr:rowOff>
    </xdr:from>
    <xdr:to>
      <xdr:col>41</xdr:col>
      <xdr:colOff>101600</xdr:colOff>
      <xdr:row>105</xdr:row>
      <xdr:rowOff>92711</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7810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41911</xdr:rowOff>
    </xdr:from>
    <xdr:to>
      <xdr:col>45</xdr:col>
      <xdr:colOff>177800</xdr:colOff>
      <xdr:row>105</xdr:row>
      <xdr:rowOff>47625</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7861300" y="180441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128270</xdr:rowOff>
    </xdr:from>
    <xdr:to>
      <xdr:col>36</xdr:col>
      <xdr:colOff>165100</xdr:colOff>
      <xdr:row>105</xdr:row>
      <xdr:rowOff>58420</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6921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7620</xdr:rowOff>
    </xdr:from>
    <xdr:to>
      <xdr:col>41</xdr:col>
      <xdr:colOff>50800</xdr:colOff>
      <xdr:row>105</xdr:row>
      <xdr:rowOff>41911</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6972300" y="18009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a:extLst>
            <a:ext uri="{FF2B5EF4-FFF2-40B4-BE49-F238E27FC236}">
              <a16:creationId xmlns:a16="http://schemas.microsoft.com/office/drawing/2014/main" id="{00000000-0008-0000-0F00-0000DD010000}"/>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112413</xdr:rowOff>
    </xdr:from>
    <xdr:ext cx="469744" cy="259045"/>
    <xdr:sp macro="" textlink="">
      <xdr:nvSpPr>
        <xdr:cNvPr id="478" name="n_2aveValue【市民会館】&#10;一人当たり面積">
          <a:extLst>
            <a:ext uri="{FF2B5EF4-FFF2-40B4-BE49-F238E27FC236}">
              <a16:creationId xmlns:a16="http://schemas.microsoft.com/office/drawing/2014/main" id="{00000000-0008-0000-0F00-0000DE010000}"/>
            </a:ext>
          </a:extLst>
        </xdr:cNvPr>
        <xdr:cNvSpPr txBox="1"/>
      </xdr:nvSpPr>
      <xdr:spPr>
        <a:xfrm>
          <a:off x="8515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79" name="n_3aveValue【市民会館】&#10;一人当たり面積">
          <a:extLst>
            <a:ext uri="{FF2B5EF4-FFF2-40B4-BE49-F238E27FC236}">
              <a16:creationId xmlns:a16="http://schemas.microsoft.com/office/drawing/2014/main" id="{00000000-0008-0000-0F00-0000DF010000}"/>
            </a:ext>
          </a:extLst>
        </xdr:cNvPr>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a:extLst>
            <a:ext uri="{FF2B5EF4-FFF2-40B4-BE49-F238E27FC236}">
              <a16:creationId xmlns:a16="http://schemas.microsoft.com/office/drawing/2014/main" id="{00000000-0008-0000-0F00-0000E0010000}"/>
            </a:ext>
          </a:extLst>
        </xdr:cNvPr>
        <xdr:cNvSpPr txBox="1"/>
      </xdr:nvSpPr>
      <xdr:spPr>
        <a:xfrm>
          <a:off x="6737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114952</xdr:rowOff>
    </xdr:from>
    <xdr:ext cx="469744" cy="259045"/>
    <xdr:sp macro="" textlink="">
      <xdr:nvSpPr>
        <xdr:cNvPr id="481" name="n_1mainValue【市民会館】&#10;一人当たり面積">
          <a:extLst>
            <a:ext uri="{FF2B5EF4-FFF2-40B4-BE49-F238E27FC236}">
              <a16:creationId xmlns:a16="http://schemas.microsoft.com/office/drawing/2014/main" id="{00000000-0008-0000-0F00-0000E1010000}"/>
            </a:ext>
          </a:extLst>
        </xdr:cNvPr>
        <xdr:cNvSpPr txBox="1"/>
      </xdr:nvSpPr>
      <xdr:spPr>
        <a:xfrm>
          <a:off x="93917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114952</xdr:rowOff>
    </xdr:from>
    <xdr:ext cx="469744" cy="259045"/>
    <xdr:sp macro="" textlink="">
      <xdr:nvSpPr>
        <xdr:cNvPr id="482" name="n_2mainValue【市民会館】&#10;一人当たり面積">
          <a:extLst>
            <a:ext uri="{FF2B5EF4-FFF2-40B4-BE49-F238E27FC236}">
              <a16:creationId xmlns:a16="http://schemas.microsoft.com/office/drawing/2014/main" id="{00000000-0008-0000-0F00-0000E2010000}"/>
            </a:ext>
          </a:extLst>
        </xdr:cNvPr>
        <xdr:cNvSpPr txBox="1"/>
      </xdr:nvSpPr>
      <xdr:spPr>
        <a:xfrm>
          <a:off x="8515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483" name="n_3mainValue【市民会館】&#10;一人当たり面積">
          <a:extLst>
            <a:ext uri="{FF2B5EF4-FFF2-40B4-BE49-F238E27FC236}">
              <a16:creationId xmlns:a16="http://schemas.microsoft.com/office/drawing/2014/main" id="{00000000-0008-0000-0F00-0000E3010000}"/>
            </a:ext>
          </a:extLst>
        </xdr:cNvPr>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74947</xdr:rowOff>
    </xdr:from>
    <xdr:ext cx="469744" cy="259045"/>
    <xdr:sp macro="" textlink="">
      <xdr:nvSpPr>
        <xdr:cNvPr id="484" name="n_4mainValue【市民会館】&#10;一人当たり面積">
          <a:extLst>
            <a:ext uri="{FF2B5EF4-FFF2-40B4-BE49-F238E27FC236}">
              <a16:creationId xmlns:a16="http://schemas.microsoft.com/office/drawing/2014/main" id="{00000000-0008-0000-0F00-0000E4010000}"/>
            </a:ext>
          </a:extLst>
        </xdr:cNvPr>
        <xdr:cNvSpPr txBox="1"/>
      </xdr:nvSpPr>
      <xdr:spPr>
        <a:xfrm>
          <a:off x="67374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00000000-0008-0000-0F00-0000F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00000000-0008-0000-0F00-0000FE010000}"/>
            </a:ext>
          </a:extLst>
        </xdr:cNvPr>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00000000-0008-0000-0F00-000000020000}"/>
            </a:ext>
          </a:extLst>
        </xdr:cNvPr>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00000000-0008-0000-0F00-000002020000}"/>
            </a:ext>
          </a:extLst>
        </xdr:cNvPr>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139700</xdr:rowOff>
    </xdr:from>
    <xdr:to>
      <xdr:col>85</xdr:col>
      <xdr:colOff>177800</xdr:colOff>
      <xdr:row>35</xdr:row>
      <xdr:rowOff>69850</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16268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162577</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00000000-0008-0000-0F00-00000E020000}"/>
            </a:ext>
          </a:extLst>
        </xdr:cNvPr>
        <xdr:cNvSpPr txBox="1"/>
      </xdr:nvSpPr>
      <xdr:spPr>
        <a:xfrm>
          <a:off x="1635760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139700</xdr:rowOff>
    </xdr:from>
    <xdr:to>
      <xdr:col>81</xdr:col>
      <xdr:colOff>101600</xdr:colOff>
      <xdr:row>36</xdr:row>
      <xdr:rowOff>69850</xdr:rowOff>
    </xdr:to>
    <xdr:sp macro="" textlink="">
      <xdr:nvSpPr>
        <xdr:cNvPr id="527" name="楕円 526">
          <a:extLst>
            <a:ext uri="{FF2B5EF4-FFF2-40B4-BE49-F238E27FC236}">
              <a16:creationId xmlns:a16="http://schemas.microsoft.com/office/drawing/2014/main" id="{00000000-0008-0000-0F00-00000F020000}"/>
            </a:ext>
          </a:extLst>
        </xdr:cNvPr>
        <xdr:cNvSpPr/>
      </xdr:nvSpPr>
      <xdr:spPr>
        <a:xfrm>
          <a:off x="1543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19050</xdr:rowOff>
    </xdr:from>
    <xdr:to>
      <xdr:col>85</xdr:col>
      <xdr:colOff>127000</xdr:colOff>
      <xdr:row>36</xdr:row>
      <xdr:rowOff>19050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flipV="1">
          <a:off x="15481300" y="60198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80645</xdr:rowOff>
    </xdr:from>
    <xdr:to>
      <xdr:col>76</xdr:col>
      <xdr:colOff>165100</xdr:colOff>
      <xdr:row>36</xdr:row>
      <xdr:rowOff>10795</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4541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131445</xdr:rowOff>
    </xdr:from>
    <xdr:to>
      <xdr:col>81</xdr:col>
      <xdr:colOff>50800</xdr:colOff>
      <xdr:row>36</xdr:row>
      <xdr:rowOff>19050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4592300" y="61321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129557</xdr:rowOff>
    </xdr:from>
    <xdr:ext cx="405111" cy="259045"/>
    <xdr:sp macro="" textlink="">
      <xdr:nvSpPr>
        <xdr:cNvPr id="531" name="n_1aveValue【一般廃棄物処理施設】&#10;有形固定資産減価償却率">
          <a:extLst>
            <a:ext uri="{FF2B5EF4-FFF2-40B4-BE49-F238E27FC236}">
              <a16:creationId xmlns:a16="http://schemas.microsoft.com/office/drawing/2014/main" id="{00000000-0008-0000-0F00-000013020000}"/>
            </a:ext>
          </a:extLst>
        </xdr:cNvPr>
        <xdr:cNvSpPr txBox="1"/>
      </xdr:nvSpPr>
      <xdr:spPr>
        <a:xfrm>
          <a:off x="15266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532" name="n_2aveValue【一般廃棄物処理施設】&#10;有形固定資産減価償却率">
          <a:extLst>
            <a:ext uri="{FF2B5EF4-FFF2-40B4-BE49-F238E27FC236}">
              <a16:creationId xmlns:a16="http://schemas.microsoft.com/office/drawing/2014/main" id="{00000000-0008-0000-0F00-000014020000}"/>
            </a:ext>
          </a:extLst>
        </xdr:cNvPr>
        <xdr:cNvSpPr txBox="1"/>
      </xdr:nvSpPr>
      <xdr:spPr>
        <a:xfrm>
          <a:off x="14389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33" name="n_3aveValue【一般廃棄物処理施設】&#10;有形固定資産減価償却率">
          <a:extLst>
            <a:ext uri="{FF2B5EF4-FFF2-40B4-BE49-F238E27FC236}">
              <a16:creationId xmlns:a16="http://schemas.microsoft.com/office/drawing/2014/main" id="{00000000-0008-0000-0F00-000015020000}"/>
            </a:ext>
          </a:extLst>
        </xdr:cNvPr>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534" name="n_4aveValue【一般廃棄物処理施設】&#10;有形固定資産減価償却率">
          <a:extLst>
            <a:ext uri="{FF2B5EF4-FFF2-40B4-BE49-F238E27FC236}">
              <a16:creationId xmlns:a16="http://schemas.microsoft.com/office/drawing/2014/main" id="{00000000-0008-0000-0F00-000016020000}"/>
            </a:ext>
          </a:extLst>
        </xdr:cNvPr>
        <xdr:cNvSpPr txBox="1"/>
      </xdr:nvSpPr>
      <xdr:spPr>
        <a:xfrm>
          <a:off x="12611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86377</xdr:rowOff>
    </xdr:from>
    <xdr:ext cx="405111" cy="259045"/>
    <xdr:sp macro="" textlink="">
      <xdr:nvSpPr>
        <xdr:cNvPr id="535" name="n_1mainValue【一般廃棄物処理施設】&#10;有形固定資産減価償却率">
          <a:extLst>
            <a:ext uri="{FF2B5EF4-FFF2-40B4-BE49-F238E27FC236}">
              <a16:creationId xmlns:a16="http://schemas.microsoft.com/office/drawing/2014/main" id="{00000000-0008-0000-0F00-000017020000}"/>
            </a:ext>
          </a:extLst>
        </xdr:cNvPr>
        <xdr:cNvSpPr txBox="1"/>
      </xdr:nvSpPr>
      <xdr:spPr>
        <a:xfrm>
          <a:off x="15266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27322</xdr:rowOff>
    </xdr:from>
    <xdr:ext cx="405111" cy="259045"/>
    <xdr:sp macro="" textlink="">
      <xdr:nvSpPr>
        <xdr:cNvPr id="536" name="n_2mainValue【一般廃棄物処理施設】&#10;有形固定資産減価償却率">
          <a:extLst>
            <a:ext uri="{FF2B5EF4-FFF2-40B4-BE49-F238E27FC236}">
              <a16:creationId xmlns:a16="http://schemas.microsoft.com/office/drawing/2014/main" id="{00000000-0008-0000-0F00-000018020000}"/>
            </a:ext>
          </a:extLst>
        </xdr:cNvPr>
        <xdr:cNvSpPr txBox="1"/>
      </xdr:nvSpPr>
      <xdr:spPr>
        <a:xfrm>
          <a:off x="14389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9" name="【一般廃棄物処理施設】&#10;一人当たり有形固定資産（償却資産）額グラフ枠">
          <a:extLst>
            <a:ext uri="{FF2B5EF4-FFF2-40B4-BE49-F238E27FC236}">
              <a16:creationId xmlns:a16="http://schemas.microsoft.com/office/drawing/2014/main" id="{00000000-0008-0000-0F00-00002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1" name="【一般廃棄物処理施設】&#10;一人当たり有形固定資産（償却資産）額最小値テキスト">
          <a:extLst>
            <a:ext uri="{FF2B5EF4-FFF2-40B4-BE49-F238E27FC236}">
              <a16:creationId xmlns:a16="http://schemas.microsoft.com/office/drawing/2014/main" id="{00000000-0008-0000-0F00-000031020000}"/>
            </a:ext>
          </a:extLst>
        </xdr:cNvPr>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3" name="【一般廃棄物処理施設】&#10;一人当たり有形固定資産（償却資産）額最大値テキスト">
          <a:extLst>
            <a:ext uri="{FF2B5EF4-FFF2-40B4-BE49-F238E27FC236}">
              <a16:creationId xmlns:a16="http://schemas.microsoft.com/office/drawing/2014/main" id="{00000000-0008-0000-0F00-000033020000}"/>
            </a:ext>
          </a:extLst>
        </xdr:cNvPr>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65" name="【一般廃棄物処理施設】&#10;一人当たり有形固定資産（償却資産）額平均値テキスト">
          <a:extLst>
            <a:ext uri="{FF2B5EF4-FFF2-40B4-BE49-F238E27FC236}">
              <a16:creationId xmlns:a16="http://schemas.microsoft.com/office/drawing/2014/main" id="{00000000-0008-0000-0F00-000035020000}"/>
            </a:ext>
          </a:extLst>
        </xdr:cNvPr>
        <xdr:cNvSpPr txBox="1"/>
      </xdr:nvSpPr>
      <xdr:spPr>
        <a:xfrm>
          <a:off x="22199600" y="664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66" name="フローチャート: 判断 565">
          <a:extLst>
            <a:ext uri="{FF2B5EF4-FFF2-40B4-BE49-F238E27FC236}">
              <a16:creationId xmlns:a16="http://schemas.microsoft.com/office/drawing/2014/main" id="{00000000-0008-0000-0F00-000036020000}"/>
            </a:ext>
          </a:extLst>
        </xdr:cNvPr>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67" name="フローチャート: 判断 566">
          <a:extLst>
            <a:ext uri="{FF2B5EF4-FFF2-40B4-BE49-F238E27FC236}">
              <a16:creationId xmlns:a16="http://schemas.microsoft.com/office/drawing/2014/main" id="{00000000-0008-0000-0F00-000037020000}"/>
            </a:ext>
          </a:extLst>
        </xdr:cNvPr>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68" name="フローチャート: 判断 567">
          <a:extLst>
            <a:ext uri="{FF2B5EF4-FFF2-40B4-BE49-F238E27FC236}">
              <a16:creationId xmlns:a16="http://schemas.microsoft.com/office/drawing/2014/main" id="{00000000-0008-0000-0F00-000038020000}"/>
            </a:ext>
          </a:extLst>
        </xdr:cNvPr>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69" name="フローチャート: 判断 568">
          <a:extLst>
            <a:ext uri="{FF2B5EF4-FFF2-40B4-BE49-F238E27FC236}">
              <a16:creationId xmlns:a16="http://schemas.microsoft.com/office/drawing/2014/main" id="{00000000-0008-0000-0F00-000039020000}"/>
            </a:ext>
          </a:extLst>
        </xdr:cNvPr>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0" name="フローチャート: 判断 569">
          <a:extLst>
            <a:ext uri="{FF2B5EF4-FFF2-40B4-BE49-F238E27FC236}">
              <a16:creationId xmlns:a16="http://schemas.microsoft.com/office/drawing/2014/main" id="{00000000-0008-0000-0F00-00003A020000}"/>
            </a:ext>
          </a:extLst>
        </xdr:cNvPr>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75532</xdr:rowOff>
    </xdr:from>
    <xdr:to>
      <xdr:col>116</xdr:col>
      <xdr:colOff>114300</xdr:colOff>
      <xdr:row>38</xdr:row>
      <xdr:rowOff>5682</xdr:rowOff>
    </xdr:to>
    <xdr:sp macro="" textlink="">
      <xdr:nvSpPr>
        <xdr:cNvPr id="576" name="楕円 575">
          <a:extLst>
            <a:ext uri="{FF2B5EF4-FFF2-40B4-BE49-F238E27FC236}">
              <a16:creationId xmlns:a16="http://schemas.microsoft.com/office/drawing/2014/main" id="{00000000-0008-0000-0F00-000040020000}"/>
            </a:ext>
          </a:extLst>
        </xdr:cNvPr>
        <xdr:cNvSpPr/>
      </xdr:nvSpPr>
      <xdr:spPr>
        <a:xfrm>
          <a:off x="22110700" y="64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98409</xdr:rowOff>
    </xdr:from>
    <xdr:ext cx="599010" cy="259045"/>
    <xdr:sp macro="" textlink="">
      <xdr:nvSpPr>
        <xdr:cNvPr id="577" name="【一般廃棄物処理施設】&#10;一人当たり有形固定資産（償却資産）額該当値テキスト">
          <a:extLst>
            <a:ext uri="{FF2B5EF4-FFF2-40B4-BE49-F238E27FC236}">
              <a16:creationId xmlns:a16="http://schemas.microsoft.com/office/drawing/2014/main" id="{00000000-0008-0000-0F00-000041020000}"/>
            </a:ext>
          </a:extLst>
        </xdr:cNvPr>
        <xdr:cNvSpPr txBox="1"/>
      </xdr:nvSpPr>
      <xdr:spPr>
        <a:xfrm>
          <a:off x="22199600" y="627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34292</xdr:rowOff>
    </xdr:from>
    <xdr:to>
      <xdr:col>112</xdr:col>
      <xdr:colOff>38100</xdr:colOff>
      <xdr:row>37</xdr:row>
      <xdr:rowOff>135892</xdr:rowOff>
    </xdr:to>
    <xdr:sp macro="" textlink="">
      <xdr:nvSpPr>
        <xdr:cNvPr id="578" name="楕円 577">
          <a:extLst>
            <a:ext uri="{FF2B5EF4-FFF2-40B4-BE49-F238E27FC236}">
              <a16:creationId xmlns:a16="http://schemas.microsoft.com/office/drawing/2014/main" id="{00000000-0008-0000-0F00-000042020000}"/>
            </a:ext>
          </a:extLst>
        </xdr:cNvPr>
        <xdr:cNvSpPr/>
      </xdr:nvSpPr>
      <xdr:spPr>
        <a:xfrm>
          <a:off x="21272500" y="63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85092</xdr:rowOff>
    </xdr:from>
    <xdr:to>
      <xdr:col>116</xdr:col>
      <xdr:colOff>63500</xdr:colOff>
      <xdr:row>37</xdr:row>
      <xdr:rowOff>126332</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21323300" y="6428742"/>
          <a:ext cx="838200" cy="4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38880</xdr:rowOff>
    </xdr:from>
    <xdr:to>
      <xdr:col>107</xdr:col>
      <xdr:colOff>101600</xdr:colOff>
      <xdr:row>37</xdr:row>
      <xdr:rowOff>140480</xdr:rowOff>
    </xdr:to>
    <xdr:sp macro="" textlink="">
      <xdr:nvSpPr>
        <xdr:cNvPr id="580" name="楕円 579">
          <a:extLst>
            <a:ext uri="{FF2B5EF4-FFF2-40B4-BE49-F238E27FC236}">
              <a16:creationId xmlns:a16="http://schemas.microsoft.com/office/drawing/2014/main" id="{00000000-0008-0000-0F00-000044020000}"/>
            </a:ext>
          </a:extLst>
        </xdr:cNvPr>
        <xdr:cNvSpPr/>
      </xdr:nvSpPr>
      <xdr:spPr>
        <a:xfrm>
          <a:off x="20383500" y="63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85092</xdr:rowOff>
    </xdr:from>
    <xdr:to>
      <xdr:col>111</xdr:col>
      <xdr:colOff>177800</xdr:colOff>
      <xdr:row>37</xdr:row>
      <xdr:rowOff>89680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flipV="1">
          <a:off x="20434300" y="6428742"/>
          <a:ext cx="889000" cy="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73512</xdr:rowOff>
    </xdr:from>
    <xdr:ext cx="534377" cy="259045"/>
    <xdr:sp macro="" textlink="">
      <xdr:nvSpPr>
        <xdr:cNvPr id="582" name="n_1aveValue【一般廃棄物処理施設】&#10;一人当たり有形固定資産（償却資産）額">
          <a:extLst>
            <a:ext uri="{FF2B5EF4-FFF2-40B4-BE49-F238E27FC236}">
              <a16:creationId xmlns:a16="http://schemas.microsoft.com/office/drawing/2014/main" id="{00000000-0008-0000-0F00-000046020000}"/>
            </a:ext>
          </a:extLst>
        </xdr:cNvPr>
        <xdr:cNvSpPr txBox="1"/>
      </xdr:nvSpPr>
      <xdr:spPr>
        <a:xfrm>
          <a:off x="21043411" y="67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100243</xdr:rowOff>
    </xdr:from>
    <xdr:ext cx="534377" cy="259045"/>
    <xdr:sp macro="" textlink="">
      <xdr:nvSpPr>
        <xdr:cNvPr id="583" name="n_2aveValue【一般廃棄物処理施設】&#10;一人当たり有形固定資産（償却資産）額">
          <a:extLst>
            <a:ext uri="{FF2B5EF4-FFF2-40B4-BE49-F238E27FC236}">
              <a16:creationId xmlns:a16="http://schemas.microsoft.com/office/drawing/2014/main" id="{00000000-0008-0000-0F00-000047020000}"/>
            </a:ext>
          </a:extLst>
        </xdr:cNvPr>
        <xdr:cNvSpPr txBox="1"/>
      </xdr:nvSpPr>
      <xdr:spPr>
        <a:xfrm>
          <a:off x="201671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122183</xdr:rowOff>
    </xdr:from>
    <xdr:ext cx="534377" cy="259045"/>
    <xdr:sp macro="" textlink="">
      <xdr:nvSpPr>
        <xdr:cNvPr id="584" name="n_3aveValue【一般廃棄物処理施設】&#10;一人当たり有形固定資産（償却資産）額">
          <a:extLst>
            <a:ext uri="{FF2B5EF4-FFF2-40B4-BE49-F238E27FC236}">
              <a16:creationId xmlns:a16="http://schemas.microsoft.com/office/drawing/2014/main" id="{00000000-0008-0000-0F00-000048020000}"/>
            </a:ext>
          </a:extLst>
        </xdr:cNvPr>
        <xdr:cNvSpPr txBox="1"/>
      </xdr:nvSpPr>
      <xdr:spPr>
        <a:xfrm>
          <a:off x="19278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161213</xdr:rowOff>
    </xdr:from>
    <xdr:ext cx="534377" cy="259045"/>
    <xdr:sp macro="" textlink="">
      <xdr:nvSpPr>
        <xdr:cNvPr id="585" name="n_4aveValue【一般廃棄物処理施設】&#10;一人当たり有形固定資産（償却資産）額">
          <a:extLst>
            <a:ext uri="{FF2B5EF4-FFF2-40B4-BE49-F238E27FC236}">
              <a16:creationId xmlns:a16="http://schemas.microsoft.com/office/drawing/2014/main" id="{00000000-0008-0000-0F00-000049020000}"/>
            </a:ext>
          </a:extLst>
        </xdr:cNvPr>
        <xdr:cNvSpPr txBox="1"/>
      </xdr:nvSpPr>
      <xdr:spPr>
        <a:xfrm>
          <a:off x="18389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152419</xdr:rowOff>
    </xdr:from>
    <xdr:ext cx="599010" cy="259045"/>
    <xdr:sp macro="" textlink="">
      <xdr:nvSpPr>
        <xdr:cNvPr id="586" name="n_1mainValue【一般廃棄物処理施設】&#10;一人当たり有形固定資産（償却資産）額">
          <a:extLst>
            <a:ext uri="{FF2B5EF4-FFF2-40B4-BE49-F238E27FC236}">
              <a16:creationId xmlns:a16="http://schemas.microsoft.com/office/drawing/2014/main" id="{00000000-0008-0000-0F00-00004A020000}"/>
            </a:ext>
          </a:extLst>
        </xdr:cNvPr>
        <xdr:cNvSpPr txBox="1"/>
      </xdr:nvSpPr>
      <xdr:spPr>
        <a:xfrm>
          <a:off x="21011095" y="615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157007</xdr:rowOff>
    </xdr:from>
    <xdr:ext cx="599010" cy="259045"/>
    <xdr:sp macro="" textlink="">
      <xdr:nvSpPr>
        <xdr:cNvPr id="587" name="n_2mainValue【一般廃棄物処理施設】&#10;一人当たり有形固定資産（償却資産）額">
          <a:extLst>
            <a:ext uri="{FF2B5EF4-FFF2-40B4-BE49-F238E27FC236}">
              <a16:creationId xmlns:a16="http://schemas.microsoft.com/office/drawing/2014/main" id="{00000000-0008-0000-0F00-00004B020000}"/>
            </a:ext>
          </a:extLst>
        </xdr:cNvPr>
        <xdr:cNvSpPr txBox="1"/>
      </xdr:nvSpPr>
      <xdr:spPr>
        <a:xfrm>
          <a:off x="20134795" y="615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a:extLst>
            <a:ext uri="{FF2B5EF4-FFF2-40B4-BE49-F238E27FC236}">
              <a16:creationId xmlns:a16="http://schemas.microsoft.com/office/drawing/2014/main" id="{00000000-0008-0000-0F00-00006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12" name="【保健センター・保健所】&#10;有形固定資産減価償却率最小値テキスト">
          <a:extLst>
            <a:ext uri="{FF2B5EF4-FFF2-40B4-BE49-F238E27FC236}">
              <a16:creationId xmlns:a16="http://schemas.microsoft.com/office/drawing/2014/main" id="{00000000-0008-0000-0F00-000064020000}"/>
            </a:ext>
          </a:extLst>
        </xdr:cNvPr>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14" name="【保健センター・保健所】&#10;有形固定資産減価償却率最大値テキスト">
          <a:extLst>
            <a:ext uri="{FF2B5EF4-FFF2-40B4-BE49-F238E27FC236}">
              <a16:creationId xmlns:a16="http://schemas.microsoft.com/office/drawing/2014/main" id="{00000000-0008-0000-0F00-000066020000}"/>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16" name="【保健センター・保健所】&#10;有形固定資産減価償却率平均値テキスト">
          <a:extLst>
            <a:ext uri="{FF2B5EF4-FFF2-40B4-BE49-F238E27FC236}">
              <a16:creationId xmlns:a16="http://schemas.microsoft.com/office/drawing/2014/main" id="{00000000-0008-0000-0F00-000068020000}"/>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17" name="フローチャート: 判断 616">
          <a:extLst>
            <a:ext uri="{FF2B5EF4-FFF2-40B4-BE49-F238E27FC236}">
              <a16:creationId xmlns:a16="http://schemas.microsoft.com/office/drawing/2014/main" id="{00000000-0008-0000-0F00-000069020000}"/>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20" name="フローチャート: 判断 619">
          <a:extLst>
            <a:ext uri="{FF2B5EF4-FFF2-40B4-BE49-F238E27FC236}">
              <a16:creationId xmlns:a16="http://schemas.microsoft.com/office/drawing/2014/main" id="{00000000-0008-0000-0F00-00006C020000}"/>
            </a:ext>
          </a:extLst>
        </xdr:cNvPr>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21" name="フローチャート: 判断 620">
          <a:extLst>
            <a:ext uri="{FF2B5EF4-FFF2-40B4-BE49-F238E27FC236}">
              <a16:creationId xmlns:a16="http://schemas.microsoft.com/office/drawing/2014/main" id="{00000000-0008-0000-0F00-00006D020000}"/>
            </a:ext>
          </a:extLst>
        </xdr:cNvPr>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36830</xdr:rowOff>
    </xdr:from>
    <xdr:to>
      <xdr:col>85</xdr:col>
      <xdr:colOff>177800</xdr:colOff>
      <xdr:row>61</xdr:row>
      <xdr:rowOff>138430</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16268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15257</xdr:rowOff>
    </xdr:from>
    <xdr:ext cx="405111" cy="259045"/>
    <xdr:sp macro="" textlink="">
      <xdr:nvSpPr>
        <xdr:cNvPr id="628" name="【保健センター・保健所】&#10;有形固定資産減価償却率該当値テキスト">
          <a:extLst>
            <a:ext uri="{FF2B5EF4-FFF2-40B4-BE49-F238E27FC236}">
              <a16:creationId xmlns:a16="http://schemas.microsoft.com/office/drawing/2014/main" id="{00000000-0008-0000-0F00-000074020000}"/>
            </a:ext>
          </a:extLst>
        </xdr:cNvPr>
        <xdr:cNvSpPr txBox="1"/>
      </xdr:nvSpPr>
      <xdr:spPr>
        <a:xfrm>
          <a:off x="16357600"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164465</xdr:rowOff>
    </xdr:from>
    <xdr:to>
      <xdr:col>81</xdr:col>
      <xdr:colOff>101600</xdr:colOff>
      <xdr:row>61</xdr:row>
      <xdr:rowOff>94615</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15430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43815</xdr:rowOff>
    </xdr:from>
    <xdr:to>
      <xdr:col>85</xdr:col>
      <xdr:colOff>127000</xdr:colOff>
      <xdr:row>61</xdr:row>
      <xdr:rowOff>87630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5481300" y="1050226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135890</xdr:rowOff>
    </xdr:from>
    <xdr:to>
      <xdr:col>76</xdr:col>
      <xdr:colOff>165100</xdr:colOff>
      <xdr:row>61</xdr:row>
      <xdr:rowOff>66040</xdr:rowOff>
    </xdr:to>
    <xdr:sp macro="" textlink="">
      <xdr:nvSpPr>
        <xdr:cNvPr id="631" name="楕円 630">
          <a:extLst>
            <a:ext uri="{FF2B5EF4-FFF2-40B4-BE49-F238E27FC236}">
              <a16:creationId xmlns:a16="http://schemas.microsoft.com/office/drawing/2014/main" id="{00000000-0008-0000-0F00-000077020000}"/>
            </a:ext>
          </a:extLst>
        </xdr:cNvPr>
        <xdr:cNvSpPr/>
      </xdr:nvSpPr>
      <xdr:spPr>
        <a:xfrm>
          <a:off x="14541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15240</xdr:rowOff>
    </xdr:from>
    <xdr:to>
      <xdr:col>81</xdr:col>
      <xdr:colOff>50800</xdr:colOff>
      <xdr:row>61</xdr:row>
      <xdr:rowOff>43815</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4592300" y="104736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133985</xdr:rowOff>
    </xdr:from>
    <xdr:to>
      <xdr:col>72</xdr:col>
      <xdr:colOff>38100</xdr:colOff>
      <xdr:row>61</xdr:row>
      <xdr:rowOff>64135</xdr:rowOff>
    </xdr:to>
    <xdr:sp macro="" textlink="">
      <xdr:nvSpPr>
        <xdr:cNvPr id="633" name="楕円 632">
          <a:extLst>
            <a:ext uri="{FF2B5EF4-FFF2-40B4-BE49-F238E27FC236}">
              <a16:creationId xmlns:a16="http://schemas.microsoft.com/office/drawing/2014/main" id="{00000000-0008-0000-0F00-000079020000}"/>
            </a:ext>
          </a:extLst>
        </xdr:cNvPr>
        <xdr:cNvSpPr/>
      </xdr:nvSpPr>
      <xdr:spPr>
        <a:xfrm>
          <a:off x="13652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13335</xdr:rowOff>
    </xdr:from>
    <xdr:to>
      <xdr:col>76</xdr:col>
      <xdr:colOff>114300</xdr:colOff>
      <xdr:row>61</xdr:row>
      <xdr:rowOff>15240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3703300" y="104717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48260</xdr:rowOff>
    </xdr:from>
    <xdr:to>
      <xdr:col>67</xdr:col>
      <xdr:colOff>101600</xdr:colOff>
      <xdr:row>60</xdr:row>
      <xdr:rowOff>149860</xdr:rowOff>
    </xdr:to>
    <xdr:sp macro="" textlink="">
      <xdr:nvSpPr>
        <xdr:cNvPr id="635" name="楕円 634">
          <a:extLst>
            <a:ext uri="{FF2B5EF4-FFF2-40B4-BE49-F238E27FC236}">
              <a16:creationId xmlns:a16="http://schemas.microsoft.com/office/drawing/2014/main" id="{00000000-0008-0000-0F00-00007B020000}"/>
            </a:ext>
          </a:extLst>
        </xdr:cNvPr>
        <xdr:cNvSpPr/>
      </xdr:nvSpPr>
      <xdr:spPr>
        <a:xfrm>
          <a:off x="12763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99060</xdr:rowOff>
    </xdr:from>
    <xdr:to>
      <xdr:col>71</xdr:col>
      <xdr:colOff>177800</xdr:colOff>
      <xdr:row>61</xdr:row>
      <xdr:rowOff>13335</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814300" y="1038606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37" name="n_1aveValue【保健センター・保健所】&#10;有形固定資産減価償却率">
          <a:extLst>
            <a:ext uri="{FF2B5EF4-FFF2-40B4-BE49-F238E27FC236}">
              <a16:creationId xmlns:a16="http://schemas.microsoft.com/office/drawing/2014/main" id="{00000000-0008-0000-0F00-00007D020000}"/>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38" name="n_2aveValue【保健センター・保健所】&#10;有形固定資産減価償却率">
          <a:extLst>
            <a:ext uri="{FF2B5EF4-FFF2-40B4-BE49-F238E27FC236}">
              <a16:creationId xmlns:a16="http://schemas.microsoft.com/office/drawing/2014/main" id="{00000000-0008-0000-0F00-00007E020000}"/>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639" name="n_3aveValue【保健センター・保健所】&#10;有形固定資産減価償却率">
          <a:extLst>
            <a:ext uri="{FF2B5EF4-FFF2-40B4-BE49-F238E27FC236}">
              <a16:creationId xmlns:a16="http://schemas.microsoft.com/office/drawing/2014/main" id="{00000000-0008-0000-0F00-00007F020000}"/>
            </a:ext>
          </a:extLst>
        </xdr:cNvPr>
        <xdr:cNvSpPr txBox="1"/>
      </xdr:nvSpPr>
      <xdr:spPr>
        <a:xfrm>
          <a:off x="13500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164482</xdr:rowOff>
    </xdr:from>
    <xdr:ext cx="405111" cy="259045"/>
    <xdr:sp macro="" textlink="">
      <xdr:nvSpPr>
        <xdr:cNvPr id="640" name="n_4aveValue【保健センター・保健所】&#10;有形固定資産減価償却率">
          <a:extLst>
            <a:ext uri="{FF2B5EF4-FFF2-40B4-BE49-F238E27FC236}">
              <a16:creationId xmlns:a16="http://schemas.microsoft.com/office/drawing/2014/main" id="{00000000-0008-0000-0F00-000080020000}"/>
            </a:ext>
          </a:extLst>
        </xdr:cNvPr>
        <xdr:cNvSpPr txBox="1"/>
      </xdr:nvSpPr>
      <xdr:spPr>
        <a:xfrm>
          <a:off x="12611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85742</xdr:rowOff>
    </xdr:from>
    <xdr:ext cx="405111" cy="259045"/>
    <xdr:sp macro="" textlink="">
      <xdr:nvSpPr>
        <xdr:cNvPr id="641" name="n_1mainValue【保健センター・保健所】&#10;有形固定資産減価償却率">
          <a:extLst>
            <a:ext uri="{FF2B5EF4-FFF2-40B4-BE49-F238E27FC236}">
              <a16:creationId xmlns:a16="http://schemas.microsoft.com/office/drawing/2014/main" id="{00000000-0008-0000-0F00-000081020000}"/>
            </a:ext>
          </a:extLst>
        </xdr:cNvPr>
        <xdr:cNvSpPr txBox="1"/>
      </xdr:nvSpPr>
      <xdr:spPr>
        <a:xfrm>
          <a:off x="152660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57167</xdr:rowOff>
    </xdr:from>
    <xdr:ext cx="405111" cy="259045"/>
    <xdr:sp macro="" textlink="">
      <xdr:nvSpPr>
        <xdr:cNvPr id="642" name="n_2mainValue【保健センター・保健所】&#10;有形固定資産減価償却率">
          <a:extLst>
            <a:ext uri="{FF2B5EF4-FFF2-40B4-BE49-F238E27FC236}">
              <a16:creationId xmlns:a16="http://schemas.microsoft.com/office/drawing/2014/main" id="{00000000-0008-0000-0F00-000082020000}"/>
            </a:ext>
          </a:extLst>
        </xdr:cNvPr>
        <xdr:cNvSpPr txBox="1"/>
      </xdr:nvSpPr>
      <xdr:spPr>
        <a:xfrm>
          <a:off x="14389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55262</xdr:rowOff>
    </xdr:from>
    <xdr:ext cx="405111" cy="259045"/>
    <xdr:sp macro="" textlink="">
      <xdr:nvSpPr>
        <xdr:cNvPr id="643" name="n_3mainValue【保健センター・保健所】&#10;有形固定資産減価償却率">
          <a:extLst>
            <a:ext uri="{FF2B5EF4-FFF2-40B4-BE49-F238E27FC236}">
              <a16:creationId xmlns:a16="http://schemas.microsoft.com/office/drawing/2014/main" id="{00000000-0008-0000-0F00-000083020000}"/>
            </a:ext>
          </a:extLst>
        </xdr:cNvPr>
        <xdr:cNvSpPr txBox="1"/>
      </xdr:nvSpPr>
      <xdr:spPr>
        <a:xfrm>
          <a:off x="135007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140987</xdr:rowOff>
    </xdr:from>
    <xdr:ext cx="405111" cy="259045"/>
    <xdr:sp macro="" textlink="">
      <xdr:nvSpPr>
        <xdr:cNvPr id="644" name="n_4mainValue【保健センター・保健所】&#10;有形固定資産減価償却率">
          <a:extLst>
            <a:ext uri="{FF2B5EF4-FFF2-40B4-BE49-F238E27FC236}">
              <a16:creationId xmlns:a16="http://schemas.microsoft.com/office/drawing/2014/main" id="{00000000-0008-0000-0F00-000084020000}"/>
            </a:ext>
          </a:extLst>
        </xdr:cNvPr>
        <xdr:cNvSpPr txBox="1"/>
      </xdr:nvSpPr>
      <xdr:spPr>
        <a:xfrm>
          <a:off x="12611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5" name="【保健センター・保健所】&#10;一人当たり面積グラフ枠">
          <a:extLst>
            <a:ext uri="{FF2B5EF4-FFF2-40B4-BE49-F238E27FC236}">
              <a16:creationId xmlns:a16="http://schemas.microsoft.com/office/drawing/2014/main" id="{00000000-0008-0000-0F00-00009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67" name="【保健センター・保健所】&#10;一人当たり面積最小値テキスト">
          <a:extLst>
            <a:ext uri="{FF2B5EF4-FFF2-40B4-BE49-F238E27FC236}">
              <a16:creationId xmlns:a16="http://schemas.microsoft.com/office/drawing/2014/main" id="{00000000-0008-0000-0F00-00009B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69" name="【保健センター・保健所】&#10;一人当たり面積最大値テキスト">
          <a:extLst>
            <a:ext uri="{FF2B5EF4-FFF2-40B4-BE49-F238E27FC236}">
              <a16:creationId xmlns:a16="http://schemas.microsoft.com/office/drawing/2014/main" id="{00000000-0008-0000-0F00-00009D020000}"/>
            </a:ext>
          </a:extLst>
        </xdr:cNvPr>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71" name="【保健センター・保健所】&#10;一人当たり面積平均値テキスト">
          <a:extLst>
            <a:ext uri="{FF2B5EF4-FFF2-40B4-BE49-F238E27FC236}">
              <a16:creationId xmlns:a16="http://schemas.microsoft.com/office/drawing/2014/main" id="{00000000-0008-0000-0F00-00009F020000}"/>
            </a:ext>
          </a:extLst>
        </xdr:cNvPr>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73" name="フローチャート: 判断 672">
          <a:extLst>
            <a:ext uri="{FF2B5EF4-FFF2-40B4-BE49-F238E27FC236}">
              <a16:creationId xmlns:a16="http://schemas.microsoft.com/office/drawing/2014/main" id="{00000000-0008-0000-0F00-0000A1020000}"/>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682" name="楕円 681">
          <a:extLst>
            <a:ext uri="{FF2B5EF4-FFF2-40B4-BE49-F238E27FC236}">
              <a16:creationId xmlns:a16="http://schemas.microsoft.com/office/drawing/2014/main" id="{00000000-0008-0000-0F00-0000AA020000}"/>
            </a:ext>
          </a:extLst>
        </xdr:cNvPr>
        <xdr:cNvSpPr/>
      </xdr:nvSpPr>
      <xdr:spPr>
        <a:xfrm>
          <a:off x="221107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13225</xdr:rowOff>
    </xdr:from>
    <xdr:ext cx="469744" cy="259045"/>
    <xdr:sp macro="" textlink="">
      <xdr:nvSpPr>
        <xdr:cNvPr id="683" name="【保健センター・保健所】&#10;一人当たり面積該当値テキスト">
          <a:extLst>
            <a:ext uri="{FF2B5EF4-FFF2-40B4-BE49-F238E27FC236}">
              <a16:creationId xmlns:a16="http://schemas.microsoft.com/office/drawing/2014/main" id="{00000000-0008-0000-0F00-0000AB020000}"/>
            </a:ext>
          </a:extLst>
        </xdr:cNvPr>
        <xdr:cNvSpPr txBox="1"/>
      </xdr:nvSpPr>
      <xdr:spPr>
        <a:xfrm>
          <a:off x="22199600" y="1047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170942</xdr:rowOff>
    </xdr:from>
    <xdr:to>
      <xdr:col>112</xdr:col>
      <xdr:colOff>38100</xdr:colOff>
      <xdr:row>62</xdr:row>
      <xdr:rowOff>101092</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21272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41148</xdr:rowOff>
    </xdr:from>
    <xdr:to>
      <xdr:col>116</xdr:col>
      <xdr:colOff>63500</xdr:colOff>
      <xdr:row>62</xdr:row>
      <xdr:rowOff>50292</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flipV="1">
          <a:off x="21323300" y="106710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170942</xdr:rowOff>
    </xdr:from>
    <xdr:to>
      <xdr:col>107</xdr:col>
      <xdr:colOff>101600</xdr:colOff>
      <xdr:row>62</xdr:row>
      <xdr:rowOff>101092</xdr:rowOff>
    </xdr:to>
    <xdr:sp macro="" textlink="">
      <xdr:nvSpPr>
        <xdr:cNvPr id="686" name="楕円 685">
          <a:extLst>
            <a:ext uri="{FF2B5EF4-FFF2-40B4-BE49-F238E27FC236}">
              <a16:creationId xmlns:a16="http://schemas.microsoft.com/office/drawing/2014/main" id="{00000000-0008-0000-0F00-0000AE020000}"/>
            </a:ext>
          </a:extLst>
        </xdr:cNvPr>
        <xdr:cNvSpPr/>
      </xdr:nvSpPr>
      <xdr:spPr>
        <a:xfrm>
          <a:off x="20383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50292</xdr:rowOff>
    </xdr:from>
    <xdr:to>
      <xdr:col>111</xdr:col>
      <xdr:colOff>177800</xdr:colOff>
      <xdr:row>62</xdr:row>
      <xdr:rowOff>50292</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20434300" y="10680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688" name="楕円 687">
          <a:extLst>
            <a:ext uri="{FF2B5EF4-FFF2-40B4-BE49-F238E27FC236}">
              <a16:creationId xmlns:a16="http://schemas.microsoft.com/office/drawing/2014/main" id="{00000000-0008-0000-0F00-0000B0020000}"/>
            </a:ext>
          </a:extLst>
        </xdr:cNvPr>
        <xdr:cNvSpPr/>
      </xdr:nvSpPr>
      <xdr:spPr>
        <a:xfrm>
          <a:off x="19494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xdr:rowOff>
    </xdr:from>
    <xdr:to>
      <xdr:col>107</xdr:col>
      <xdr:colOff>50800</xdr:colOff>
      <xdr:row>62</xdr:row>
      <xdr:rowOff>50292</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9545300" y="106344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8636</xdr:rowOff>
    </xdr:from>
    <xdr:to>
      <xdr:col>98</xdr:col>
      <xdr:colOff>38100</xdr:colOff>
      <xdr:row>62</xdr:row>
      <xdr:rowOff>110236</xdr:rowOff>
    </xdr:to>
    <xdr:sp macro="" textlink="">
      <xdr:nvSpPr>
        <xdr:cNvPr id="690" name="楕円 689">
          <a:extLst>
            <a:ext uri="{FF2B5EF4-FFF2-40B4-BE49-F238E27FC236}">
              <a16:creationId xmlns:a16="http://schemas.microsoft.com/office/drawing/2014/main" id="{00000000-0008-0000-0F00-0000B2020000}"/>
            </a:ext>
          </a:extLst>
        </xdr:cNvPr>
        <xdr:cNvSpPr/>
      </xdr:nvSpPr>
      <xdr:spPr>
        <a:xfrm>
          <a:off x="18605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4572</xdr:rowOff>
    </xdr:from>
    <xdr:to>
      <xdr:col>102</xdr:col>
      <xdr:colOff>114300</xdr:colOff>
      <xdr:row>62</xdr:row>
      <xdr:rowOff>59436</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18656300" y="106344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692" name="n_1aveValue【保健センター・保健所】&#10;一人当たり面積">
          <a:extLst>
            <a:ext uri="{FF2B5EF4-FFF2-40B4-BE49-F238E27FC236}">
              <a16:creationId xmlns:a16="http://schemas.microsoft.com/office/drawing/2014/main" id="{00000000-0008-0000-0F00-0000B4020000}"/>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693" name="n_2aveValue【保健センター・保健所】&#10;一人当たり面積">
          <a:extLst>
            <a:ext uri="{FF2B5EF4-FFF2-40B4-BE49-F238E27FC236}">
              <a16:creationId xmlns:a16="http://schemas.microsoft.com/office/drawing/2014/main" id="{00000000-0008-0000-0F00-0000B5020000}"/>
            </a:ext>
          </a:extLst>
        </xdr:cNvPr>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137939</xdr:rowOff>
    </xdr:from>
    <xdr:ext cx="469744" cy="259045"/>
    <xdr:sp macro="" textlink="">
      <xdr:nvSpPr>
        <xdr:cNvPr id="694" name="n_3aveValue【保健センター・保健所】&#10;一人当たり面積">
          <a:extLst>
            <a:ext uri="{FF2B5EF4-FFF2-40B4-BE49-F238E27FC236}">
              <a16:creationId xmlns:a16="http://schemas.microsoft.com/office/drawing/2014/main" id="{00000000-0008-0000-0F00-0000B6020000}"/>
            </a:ext>
          </a:extLst>
        </xdr:cNvPr>
        <xdr:cNvSpPr txBox="1"/>
      </xdr:nvSpPr>
      <xdr:spPr>
        <a:xfrm>
          <a:off x="19310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165371</xdr:rowOff>
    </xdr:from>
    <xdr:ext cx="469744" cy="259045"/>
    <xdr:sp macro="" textlink="">
      <xdr:nvSpPr>
        <xdr:cNvPr id="695" name="n_4aveValue【保健センター・保健所】&#10;一人当たり面積">
          <a:extLst>
            <a:ext uri="{FF2B5EF4-FFF2-40B4-BE49-F238E27FC236}">
              <a16:creationId xmlns:a16="http://schemas.microsoft.com/office/drawing/2014/main" id="{00000000-0008-0000-0F00-0000B7020000}"/>
            </a:ext>
          </a:extLst>
        </xdr:cNvPr>
        <xdr:cNvSpPr txBox="1"/>
      </xdr:nvSpPr>
      <xdr:spPr>
        <a:xfrm>
          <a:off x="18421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117619</xdr:rowOff>
    </xdr:from>
    <xdr:ext cx="469744" cy="259045"/>
    <xdr:sp macro="" textlink="">
      <xdr:nvSpPr>
        <xdr:cNvPr id="696" name="n_1mainValue【保健センター・保健所】&#10;一人当たり面積">
          <a:extLst>
            <a:ext uri="{FF2B5EF4-FFF2-40B4-BE49-F238E27FC236}">
              <a16:creationId xmlns:a16="http://schemas.microsoft.com/office/drawing/2014/main" id="{00000000-0008-0000-0F00-0000B8020000}"/>
            </a:ext>
          </a:extLst>
        </xdr:cNvPr>
        <xdr:cNvSpPr txBox="1"/>
      </xdr:nvSpPr>
      <xdr:spPr>
        <a:xfrm>
          <a:off x="210757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117619</xdr:rowOff>
    </xdr:from>
    <xdr:ext cx="469744" cy="259045"/>
    <xdr:sp macro="" textlink="">
      <xdr:nvSpPr>
        <xdr:cNvPr id="697" name="n_2mainValue【保健センター・保健所】&#10;一人当たり面積">
          <a:extLst>
            <a:ext uri="{FF2B5EF4-FFF2-40B4-BE49-F238E27FC236}">
              <a16:creationId xmlns:a16="http://schemas.microsoft.com/office/drawing/2014/main" id="{00000000-0008-0000-0F00-0000B9020000}"/>
            </a:ext>
          </a:extLst>
        </xdr:cNvPr>
        <xdr:cNvSpPr txBox="1"/>
      </xdr:nvSpPr>
      <xdr:spPr>
        <a:xfrm>
          <a:off x="20199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698" name="n_3mainValue【保健センター・保健所】&#10;一人当たり面積">
          <a:extLst>
            <a:ext uri="{FF2B5EF4-FFF2-40B4-BE49-F238E27FC236}">
              <a16:creationId xmlns:a16="http://schemas.microsoft.com/office/drawing/2014/main" id="{00000000-0008-0000-0F00-0000BA020000}"/>
            </a:ext>
          </a:extLst>
        </xdr:cNvPr>
        <xdr:cNvSpPr txBox="1"/>
      </xdr:nvSpPr>
      <xdr:spPr>
        <a:xfrm>
          <a:off x="19310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126763</xdr:rowOff>
    </xdr:from>
    <xdr:ext cx="469744" cy="259045"/>
    <xdr:sp macro="" textlink="">
      <xdr:nvSpPr>
        <xdr:cNvPr id="699" name="n_4mainValue【保健センター・保健所】&#10;一人当たり面積">
          <a:extLst>
            <a:ext uri="{FF2B5EF4-FFF2-40B4-BE49-F238E27FC236}">
              <a16:creationId xmlns:a16="http://schemas.microsoft.com/office/drawing/2014/main" id="{00000000-0008-0000-0F00-0000BB020000}"/>
            </a:ext>
          </a:extLst>
        </xdr:cNvPr>
        <xdr:cNvSpPr txBox="1"/>
      </xdr:nvSpPr>
      <xdr:spPr>
        <a:xfrm>
          <a:off x="184214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3" name="【消防施設】&#10;有形固定資産減価償却率グラフ枠">
          <a:extLst>
            <a:ext uri="{FF2B5EF4-FFF2-40B4-BE49-F238E27FC236}">
              <a16:creationId xmlns:a16="http://schemas.microsoft.com/office/drawing/2014/main" id="{00000000-0008-0000-0F00-0000D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25" name="【消防施設】&#10;有形固定資産減価償却率最小値テキスト">
          <a:extLst>
            <a:ext uri="{FF2B5EF4-FFF2-40B4-BE49-F238E27FC236}">
              <a16:creationId xmlns:a16="http://schemas.microsoft.com/office/drawing/2014/main" id="{00000000-0008-0000-0F00-0000D5020000}"/>
            </a:ext>
          </a:extLst>
        </xdr:cNvPr>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27" name="【消防施設】&#10;有形固定資産減価償却率最大値テキスト">
          <a:extLst>
            <a:ext uri="{FF2B5EF4-FFF2-40B4-BE49-F238E27FC236}">
              <a16:creationId xmlns:a16="http://schemas.microsoft.com/office/drawing/2014/main" id="{00000000-0008-0000-0F00-0000D7020000}"/>
            </a:ext>
          </a:extLst>
        </xdr:cNvPr>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729" name="【消防施設】&#10;有形固定資産減価償却率平均値テキスト">
          <a:extLst>
            <a:ext uri="{FF2B5EF4-FFF2-40B4-BE49-F238E27FC236}">
              <a16:creationId xmlns:a16="http://schemas.microsoft.com/office/drawing/2014/main" id="{00000000-0008-0000-0F00-0000D9020000}"/>
            </a:ext>
          </a:extLst>
        </xdr:cNvPr>
        <xdr:cNvSpPr txBox="1"/>
      </xdr:nvSpPr>
      <xdr:spPr>
        <a:xfrm>
          <a:off x="16357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30" name="フローチャート: 判断 729">
          <a:extLst>
            <a:ext uri="{FF2B5EF4-FFF2-40B4-BE49-F238E27FC236}">
              <a16:creationId xmlns:a16="http://schemas.microsoft.com/office/drawing/2014/main" id="{00000000-0008-0000-0F00-0000DA020000}"/>
            </a:ext>
          </a:extLst>
        </xdr:cNvPr>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31" name="フローチャート: 判断 730">
          <a:extLst>
            <a:ext uri="{FF2B5EF4-FFF2-40B4-BE49-F238E27FC236}">
              <a16:creationId xmlns:a16="http://schemas.microsoft.com/office/drawing/2014/main" id="{00000000-0008-0000-0F00-0000DB020000}"/>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32" name="フローチャート: 判断 731">
          <a:extLst>
            <a:ext uri="{FF2B5EF4-FFF2-40B4-BE49-F238E27FC236}">
              <a16:creationId xmlns:a16="http://schemas.microsoft.com/office/drawing/2014/main" id="{00000000-0008-0000-0F00-0000DC020000}"/>
            </a:ext>
          </a:extLst>
        </xdr:cNvPr>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33" name="フローチャート: 判断 732">
          <a:extLst>
            <a:ext uri="{FF2B5EF4-FFF2-40B4-BE49-F238E27FC236}">
              <a16:creationId xmlns:a16="http://schemas.microsoft.com/office/drawing/2014/main" id="{00000000-0008-0000-0F00-0000DD020000}"/>
            </a:ext>
          </a:extLst>
        </xdr:cNvPr>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34" name="フローチャート: 判断 733">
          <a:extLst>
            <a:ext uri="{FF2B5EF4-FFF2-40B4-BE49-F238E27FC236}">
              <a16:creationId xmlns:a16="http://schemas.microsoft.com/office/drawing/2014/main" id="{00000000-0008-0000-0F00-0000DE020000}"/>
            </a:ext>
          </a:extLst>
        </xdr:cNvPr>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162561</xdr:rowOff>
    </xdr:from>
    <xdr:to>
      <xdr:col>85</xdr:col>
      <xdr:colOff>177800</xdr:colOff>
      <xdr:row>84</xdr:row>
      <xdr:rowOff>92711</xdr:rowOff>
    </xdr:to>
    <xdr:sp macro="" textlink="">
      <xdr:nvSpPr>
        <xdr:cNvPr id="740" name="楕円 739">
          <a:extLst>
            <a:ext uri="{FF2B5EF4-FFF2-40B4-BE49-F238E27FC236}">
              <a16:creationId xmlns:a16="http://schemas.microsoft.com/office/drawing/2014/main" id="{00000000-0008-0000-0F00-0000E4020000}"/>
            </a:ext>
          </a:extLst>
        </xdr:cNvPr>
        <xdr:cNvSpPr/>
      </xdr:nvSpPr>
      <xdr:spPr>
        <a:xfrm>
          <a:off x="162687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140988</xdr:rowOff>
    </xdr:from>
    <xdr:ext cx="405111" cy="259045"/>
    <xdr:sp macro="" textlink="">
      <xdr:nvSpPr>
        <xdr:cNvPr id="741" name="【消防施設】&#10;有形固定資産減価償却率該当値テキスト">
          <a:extLst>
            <a:ext uri="{FF2B5EF4-FFF2-40B4-BE49-F238E27FC236}">
              <a16:creationId xmlns:a16="http://schemas.microsoft.com/office/drawing/2014/main" id="{00000000-0008-0000-0F00-0000E5020000}"/>
            </a:ext>
          </a:extLst>
        </xdr:cNvPr>
        <xdr:cNvSpPr txBox="1"/>
      </xdr:nvSpPr>
      <xdr:spPr>
        <a:xfrm>
          <a:off x="1635760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137795</xdr:rowOff>
    </xdr:from>
    <xdr:to>
      <xdr:col>81</xdr:col>
      <xdr:colOff>101600</xdr:colOff>
      <xdr:row>84</xdr:row>
      <xdr:rowOff>67945</xdr:rowOff>
    </xdr:to>
    <xdr:sp macro="" textlink="">
      <xdr:nvSpPr>
        <xdr:cNvPr id="742" name="楕円 741">
          <a:extLst>
            <a:ext uri="{FF2B5EF4-FFF2-40B4-BE49-F238E27FC236}">
              <a16:creationId xmlns:a16="http://schemas.microsoft.com/office/drawing/2014/main" id="{00000000-0008-0000-0F00-0000E6020000}"/>
            </a:ext>
          </a:extLst>
        </xdr:cNvPr>
        <xdr:cNvSpPr/>
      </xdr:nvSpPr>
      <xdr:spPr>
        <a:xfrm>
          <a:off x="15430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17145</xdr:rowOff>
    </xdr:from>
    <xdr:to>
      <xdr:col>85</xdr:col>
      <xdr:colOff>127000</xdr:colOff>
      <xdr:row>84</xdr:row>
      <xdr:rowOff>41911</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5481300" y="1441894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114936</xdr:rowOff>
    </xdr:from>
    <xdr:to>
      <xdr:col>76</xdr:col>
      <xdr:colOff>165100</xdr:colOff>
      <xdr:row>84</xdr:row>
      <xdr:rowOff>45086</xdr:rowOff>
    </xdr:to>
    <xdr:sp macro="" textlink="">
      <xdr:nvSpPr>
        <xdr:cNvPr id="744" name="楕円 743">
          <a:extLst>
            <a:ext uri="{FF2B5EF4-FFF2-40B4-BE49-F238E27FC236}">
              <a16:creationId xmlns:a16="http://schemas.microsoft.com/office/drawing/2014/main" id="{00000000-0008-0000-0F00-0000E8020000}"/>
            </a:ext>
          </a:extLst>
        </xdr:cNvPr>
        <xdr:cNvSpPr/>
      </xdr:nvSpPr>
      <xdr:spPr>
        <a:xfrm>
          <a:off x="14541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165736</xdr:rowOff>
    </xdr:from>
    <xdr:to>
      <xdr:col>81</xdr:col>
      <xdr:colOff>50800</xdr:colOff>
      <xdr:row>84</xdr:row>
      <xdr:rowOff>17145</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4592300" y="143960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95886</xdr:rowOff>
    </xdr:from>
    <xdr:to>
      <xdr:col>72</xdr:col>
      <xdr:colOff>38100</xdr:colOff>
      <xdr:row>84</xdr:row>
      <xdr:rowOff>26036</xdr:rowOff>
    </xdr:to>
    <xdr:sp macro="" textlink="">
      <xdr:nvSpPr>
        <xdr:cNvPr id="746" name="楕円 745">
          <a:extLst>
            <a:ext uri="{FF2B5EF4-FFF2-40B4-BE49-F238E27FC236}">
              <a16:creationId xmlns:a16="http://schemas.microsoft.com/office/drawing/2014/main" id="{00000000-0008-0000-0F00-0000EA020000}"/>
            </a:ext>
          </a:extLst>
        </xdr:cNvPr>
        <xdr:cNvSpPr/>
      </xdr:nvSpPr>
      <xdr:spPr>
        <a:xfrm>
          <a:off x="13652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146686</xdr:rowOff>
    </xdr:from>
    <xdr:to>
      <xdr:col>76</xdr:col>
      <xdr:colOff>114300</xdr:colOff>
      <xdr:row>83</xdr:row>
      <xdr:rowOff>165736</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3703300" y="143770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78739</xdr:rowOff>
    </xdr:from>
    <xdr:to>
      <xdr:col>67</xdr:col>
      <xdr:colOff>101600</xdr:colOff>
      <xdr:row>84</xdr:row>
      <xdr:rowOff>8889</xdr:rowOff>
    </xdr:to>
    <xdr:sp macro="" textlink="">
      <xdr:nvSpPr>
        <xdr:cNvPr id="748" name="楕円 747">
          <a:extLst>
            <a:ext uri="{FF2B5EF4-FFF2-40B4-BE49-F238E27FC236}">
              <a16:creationId xmlns:a16="http://schemas.microsoft.com/office/drawing/2014/main" id="{00000000-0008-0000-0F00-0000EC020000}"/>
            </a:ext>
          </a:extLst>
        </xdr:cNvPr>
        <xdr:cNvSpPr/>
      </xdr:nvSpPr>
      <xdr:spPr>
        <a:xfrm>
          <a:off x="12763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129539</xdr:rowOff>
    </xdr:from>
    <xdr:to>
      <xdr:col>71</xdr:col>
      <xdr:colOff>177800</xdr:colOff>
      <xdr:row>83</xdr:row>
      <xdr:rowOff>146686</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814300" y="1435988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50" name="n_1aveValue【消防施設】&#10;有形固定資産減価償却率">
          <a:extLst>
            <a:ext uri="{FF2B5EF4-FFF2-40B4-BE49-F238E27FC236}">
              <a16:creationId xmlns:a16="http://schemas.microsoft.com/office/drawing/2014/main" id="{00000000-0008-0000-0F00-0000EE020000}"/>
            </a:ext>
          </a:extLst>
        </xdr:cNvPr>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164482</xdr:rowOff>
    </xdr:from>
    <xdr:ext cx="405111" cy="259045"/>
    <xdr:sp macro="" textlink="">
      <xdr:nvSpPr>
        <xdr:cNvPr id="751" name="n_2aveValue【消防施設】&#10;有形固定資産減価償却率">
          <a:extLst>
            <a:ext uri="{FF2B5EF4-FFF2-40B4-BE49-F238E27FC236}">
              <a16:creationId xmlns:a16="http://schemas.microsoft.com/office/drawing/2014/main" id="{00000000-0008-0000-0F00-0000EF020000}"/>
            </a:ext>
          </a:extLst>
        </xdr:cNvPr>
        <xdr:cNvSpPr txBox="1"/>
      </xdr:nvSpPr>
      <xdr:spPr>
        <a:xfrm>
          <a:off x="14389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141622</xdr:rowOff>
    </xdr:from>
    <xdr:ext cx="405111" cy="259045"/>
    <xdr:sp macro="" textlink="">
      <xdr:nvSpPr>
        <xdr:cNvPr id="752" name="n_3aveValue【消防施設】&#10;有形固定資産減価償却率">
          <a:extLst>
            <a:ext uri="{FF2B5EF4-FFF2-40B4-BE49-F238E27FC236}">
              <a16:creationId xmlns:a16="http://schemas.microsoft.com/office/drawing/2014/main" id="{00000000-0008-0000-0F00-0000F0020000}"/>
            </a:ext>
          </a:extLst>
        </xdr:cNvPr>
        <xdr:cNvSpPr txBox="1"/>
      </xdr:nvSpPr>
      <xdr:spPr>
        <a:xfrm>
          <a:off x="13500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753" name="n_4aveValue【消防施設】&#10;有形固定資産減価償却率">
          <a:extLst>
            <a:ext uri="{FF2B5EF4-FFF2-40B4-BE49-F238E27FC236}">
              <a16:creationId xmlns:a16="http://schemas.microsoft.com/office/drawing/2014/main" id="{00000000-0008-0000-0F00-0000F1020000}"/>
            </a:ext>
          </a:extLst>
        </xdr:cNvPr>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59072</xdr:rowOff>
    </xdr:from>
    <xdr:ext cx="405111" cy="259045"/>
    <xdr:sp macro="" textlink="">
      <xdr:nvSpPr>
        <xdr:cNvPr id="754" name="n_1mainValue【消防施設】&#10;有形固定資産減価償却率">
          <a:extLst>
            <a:ext uri="{FF2B5EF4-FFF2-40B4-BE49-F238E27FC236}">
              <a16:creationId xmlns:a16="http://schemas.microsoft.com/office/drawing/2014/main" id="{00000000-0008-0000-0F00-0000F2020000}"/>
            </a:ext>
          </a:extLst>
        </xdr:cNvPr>
        <xdr:cNvSpPr txBox="1"/>
      </xdr:nvSpPr>
      <xdr:spPr>
        <a:xfrm>
          <a:off x="15266044"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36213</xdr:rowOff>
    </xdr:from>
    <xdr:ext cx="405111" cy="259045"/>
    <xdr:sp macro="" textlink="">
      <xdr:nvSpPr>
        <xdr:cNvPr id="755" name="n_2mainValue【消防施設】&#10;有形固定資産減価償却率">
          <a:extLst>
            <a:ext uri="{FF2B5EF4-FFF2-40B4-BE49-F238E27FC236}">
              <a16:creationId xmlns:a16="http://schemas.microsoft.com/office/drawing/2014/main" id="{00000000-0008-0000-0F00-0000F3020000}"/>
            </a:ext>
          </a:extLst>
        </xdr:cNvPr>
        <xdr:cNvSpPr txBox="1"/>
      </xdr:nvSpPr>
      <xdr:spPr>
        <a:xfrm>
          <a:off x="14389744"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17163</xdr:rowOff>
    </xdr:from>
    <xdr:ext cx="405111" cy="259045"/>
    <xdr:sp macro="" textlink="">
      <xdr:nvSpPr>
        <xdr:cNvPr id="756" name="n_3mainValue【消防施設】&#10;有形固定資産減価償却率">
          <a:extLst>
            <a:ext uri="{FF2B5EF4-FFF2-40B4-BE49-F238E27FC236}">
              <a16:creationId xmlns:a16="http://schemas.microsoft.com/office/drawing/2014/main" id="{00000000-0008-0000-0F00-0000F4020000}"/>
            </a:ext>
          </a:extLst>
        </xdr:cNvPr>
        <xdr:cNvSpPr txBox="1"/>
      </xdr:nvSpPr>
      <xdr:spPr>
        <a:xfrm>
          <a:off x="13500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xdr:rowOff>
    </xdr:from>
    <xdr:ext cx="405111" cy="259045"/>
    <xdr:sp macro="" textlink="">
      <xdr:nvSpPr>
        <xdr:cNvPr id="757" name="n_4mainValue【消防施設】&#10;有形固定資産減価償却率">
          <a:extLst>
            <a:ext uri="{FF2B5EF4-FFF2-40B4-BE49-F238E27FC236}">
              <a16:creationId xmlns:a16="http://schemas.microsoft.com/office/drawing/2014/main" id="{00000000-0008-0000-0F00-0000F5020000}"/>
            </a:ext>
          </a:extLst>
        </xdr:cNvPr>
        <xdr:cNvSpPr txBox="1"/>
      </xdr:nvSpPr>
      <xdr:spPr>
        <a:xfrm>
          <a:off x="12611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8" name="正方形/長方形 757">
          <a:extLst>
            <a:ext uri="{FF2B5EF4-FFF2-40B4-BE49-F238E27FC236}">
              <a16:creationId xmlns:a16="http://schemas.microsoft.com/office/drawing/2014/main" id="{00000000-0008-0000-0F00-0000F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9" name="正方形/長方形 758">
          <a:extLst>
            <a:ext uri="{FF2B5EF4-FFF2-40B4-BE49-F238E27FC236}">
              <a16:creationId xmlns:a16="http://schemas.microsoft.com/office/drawing/2014/main" id="{00000000-0008-0000-0F00-0000F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2" name="正方形/長方形 761">
          <a:extLst>
            <a:ext uri="{FF2B5EF4-FFF2-40B4-BE49-F238E27FC236}">
              <a16:creationId xmlns:a16="http://schemas.microsoft.com/office/drawing/2014/main" id="{00000000-0008-0000-0F00-0000F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3" name="正方形/長方形 762">
          <a:extLst>
            <a:ext uri="{FF2B5EF4-FFF2-40B4-BE49-F238E27FC236}">
              <a16:creationId xmlns:a16="http://schemas.microsoft.com/office/drawing/2014/main" id="{00000000-0008-0000-0F00-0000F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4" name="正方形/長方形 763">
          <a:extLst>
            <a:ext uri="{FF2B5EF4-FFF2-40B4-BE49-F238E27FC236}">
              <a16:creationId xmlns:a16="http://schemas.microsoft.com/office/drawing/2014/main" id="{00000000-0008-0000-0F00-0000F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0" name="【消防施設】&#10;一人当たり面積グラフ枠">
          <a:extLst>
            <a:ext uri="{FF2B5EF4-FFF2-40B4-BE49-F238E27FC236}">
              <a16:creationId xmlns:a16="http://schemas.microsoft.com/office/drawing/2014/main" id="{00000000-0008-0000-0F00-00000C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82" name="【消防施設】&#10;一人当たり面積最小値テキスト">
          <a:extLst>
            <a:ext uri="{FF2B5EF4-FFF2-40B4-BE49-F238E27FC236}">
              <a16:creationId xmlns:a16="http://schemas.microsoft.com/office/drawing/2014/main" id="{00000000-0008-0000-0F00-00000E03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84" name="【消防施設】&#10;一人当たり面積最大値テキスト">
          <a:extLst>
            <a:ext uri="{FF2B5EF4-FFF2-40B4-BE49-F238E27FC236}">
              <a16:creationId xmlns:a16="http://schemas.microsoft.com/office/drawing/2014/main" id="{00000000-0008-0000-0F00-000010030000}"/>
            </a:ext>
          </a:extLst>
        </xdr:cNvPr>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86" name="【消防施設】&#10;一人当たり面積平均値テキスト">
          <a:extLst>
            <a:ext uri="{FF2B5EF4-FFF2-40B4-BE49-F238E27FC236}">
              <a16:creationId xmlns:a16="http://schemas.microsoft.com/office/drawing/2014/main" id="{00000000-0008-0000-0F00-000012030000}"/>
            </a:ext>
          </a:extLst>
        </xdr:cNvPr>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87" name="フローチャート: 判断 786">
          <a:extLst>
            <a:ext uri="{FF2B5EF4-FFF2-40B4-BE49-F238E27FC236}">
              <a16:creationId xmlns:a16="http://schemas.microsoft.com/office/drawing/2014/main" id="{00000000-0008-0000-0F00-000013030000}"/>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788" name="フローチャート: 判断 787">
          <a:extLst>
            <a:ext uri="{FF2B5EF4-FFF2-40B4-BE49-F238E27FC236}">
              <a16:creationId xmlns:a16="http://schemas.microsoft.com/office/drawing/2014/main" id="{00000000-0008-0000-0F00-000014030000}"/>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89" name="フローチャート: 判断 788">
          <a:extLst>
            <a:ext uri="{FF2B5EF4-FFF2-40B4-BE49-F238E27FC236}">
              <a16:creationId xmlns:a16="http://schemas.microsoft.com/office/drawing/2014/main" id="{00000000-0008-0000-0F00-000015030000}"/>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90" name="フローチャート: 判断 789">
          <a:extLst>
            <a:ext uri="{FF2B5EF4-FFF2-40B4-BE49-F238E27FC236}">
              <a16:creationId xmlns:a16="http://schemas.microsoft.com/office/drawing/2014/main" id="{00000000-0008-0000-0F00-000016030000}"/>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91" name="フローチャート: 判断 790">
          <a:extLst>
            <a:ext uri="{FF2B5EF4-FFF2-40B4-BE49-F238E27FC236}">
              <a16:creationId xmlns:a16="http://schemas.microsoft.com/office/drawing/2014/main" id="{00000000-0008-0000-0F00-000017030000}"/>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31750</xdr:rowOff>
    </xdr:from>
    <xdr:to>
      <xdr:col>116</xdr:col>
      <xdr:colOff>114300</xdr:colOff>
      <xdr:row>81</xdr:row>
      <xdr:rowOff>133350</xdr:rowOff>
    </xdr:to>
    <xdr:sp macro="" textlink="">
      <xdr:nvSpPr>
        <xdr:cNvPr id="797" name="楕円 796">
          <a:extLst>
            <a:ext uri="{FF2B5EF4-FFF2-40B4-BE49-F238E27FC236}">
              <a16:creationId xmlns:a16="http://schemas.microsoft.com/office/drawing/2014/main" id="{00000000-0008-0000-0F00-00001D030000}"/>
            </a:ext>
          </a:extLst>
        </xdr:cNvPr>
        <xdr:cNvSpPr/>
      </xdr:nvSpPr>
      <xdr:spPr>
        <a:xfrm>
          <a:off x="221107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54627</xdr:rowOff>
    </xdr:from>
    <xdr:ext cx="469744" cy="259045"/>
    <xdr:sp macro="" textlink="">
      <xdr:nvSpPr>
        <xdr:cNvPr id="798" name="【消防施設】&#10;一人当たり面積該当値テキスト">
          <a:extLst>
            <a:ext uri="{FF2B5EF4-FFF2-40B4-BE49-F238E27FC236}">
              <a16:creationId xmlns:a16="http://schemas.microsoft.com/office/drawing/2014/main" id="{00000000-0008-0000-0F00-00001E030000}"/>
            </a:ext>
          </a:extLst>
        </xdr:cNvPr>
        <xdr:cNvSpPr txBox="1"/>
      </xdr:nvSpPr>
      <xdr:spPr>
        <a:xfrm>
          <a:off x="22199600"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31750</xdr:rowOff>
    </xdr:from>
    <xdr:to>
      <xdr:col>112</xdr:col>
      <xdr:colOff>38100</xdr:colOff>
      <xdr:row>81</xdr:row>
      <xdr:rowOff>133350</xdr:rowOff>
    </xdr:to>
    <xdr:sp macro="" textlink="">
      <xdr:nvSpPr>
        <xdr:cNvPr id="799" name="楕円 798">
          <a:extLst>
            <a:ext uri="{FF2B5EF4-FFF2-40B4-BE49-F238E27FC236}">
              <a16:creationId xmlns:a16="http://schemas.microsoft.com/office/drawing/2014/main" id="{00000000-0008-0000-0F00-00001F030000}"/>
            </a:ext>
          </a:extLst>
        </xdr:cNvPr>
        <xdr:cNvSpPr/>
      </xdr:nvSpPr>
      <xdr:spPr>
        <a:xfrm>
          <a:off x="212725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82550</xdr:rowOff>
    </xdr:from>
    <xdr:to>
      <xdr:col>116</xdr:col>
      <xdr:colOff>63500</xdr:colOff>
      <xdr:row>81</xdr:row>
      <xdr:rowOff>82550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21323300" y="1397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44450</xdr:rowOff>
    </xdr:from>
    <xdr:to>
      <xdr:col>107</xdr:col>
      <xdr:colOff>101600</xdr:colOff>
      <xdr:row>81</xdr:row>
      <xdr:rowOff>146050</xdr:rowOff>
    </xdr:to>
    <xdr:sp macro="" textlink="">
      <xdr:nvSpPr>
        <xdr:cNvPr id="801" name="楕円 800">
          <a:extLst>
            <a:ext uri="{FF2B5EF4-FFF2-40B4-BE49-F238E27FC236}">
              <a16:creationId xmlns:a16="http://schemas.microsoft.com/office/drawing/2014/main" id="{00000000-0008-0000-0F00-000021030000}"/>
            </a:ext>
          </a:extLst>
        </xdr:cNvPr>
        <xdr:cNvSpPr/>
      </xdr:nvSpPr>
      <xdr:spPr>
        <a:xfrm>
          <a:off x="2038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82550</xdr:rowOff>
    </xdr:from>
    <xdr:to>
      <xdr:col>111</xdr:col>
      <xdr:colOff>177800</xdr:colOff>
      <xdr:row>81</xdr:row>
      <xdr:rowOff>95250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flipV="1">
          <a:off x="20434300" y="13970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44450</xdr:rowOff>
    </xdr:from>
    <xdr:to>
      <xdr:col>102</xdr:col>
      <xdr:colOff>165100</xdr:colOff>
      <xdr:row>81</xdr:row>
      <xdr:rowOff>146050</xdr:rowOff>
    </xdr:to>
    <xdr:sp macro="" textlink="">
      <xdr:nvSpPr>
        <xdr:cNvPr id="803" name="楕円 802">
          <a:extLst>
            <a:ext uri="{FF2B5EF4-FFF2-40B4-BE49-F238E27FC236}">
              <a16:creationId xmlns:a16="http://schemas.microsoft.com/office/drawing/2014/main" id="{00000000-0008-0000-0F00-000023030000}"/>
            </a:ext>
          </a:extLst>
        </xdr:cNvPr>
        <xdr:cNvSpPr/>
      </xdr:nvSpPr>
      <xdr:spPr>
        <a:xfrm>
          <a:off x="19494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95250</xdr:rowOff>
    </xdr:from>
    <xdr:to>
      <xdr:col>107</xdr:col>
      <xdr:colOff>50800</xdr:colOff>
      <xdr:row>81</xdr:row>
      <xdr:rowOff>95250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9545300" y="1398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165100</xdr:rowOff>
    </xdr:from>
    <xdr:to>
      <xdr:col>98</xdr:col>
      <xdr:colOff>38100</xdr:colOff>
      <xdr:row>81</xdr:row>
      <xdr:rowOff>95250</xdr:rowOff>
    </xdr:to>
    <xdr:sp macro="" textlink="">
      <xdr:nvSpPr>
        <xdr:cNvPr id="805" name="楕円 804">
          <a:extLst>
            <a:ext uri="{FF2B5EF4-FFF2-40B4-BE49-F238E27FC236}">
              <a16:creationId xmlns:a16="http://schemas.microsoft.com/office/drawing/2014/main" id="{00000000-0008-0000-0F00-000025030000}"/>
            </a:ext>
          </a:extLst>
        </xdr:cNvPr>
        <xdr:cNvSpPr/>
      </xdr:nvSpPr>
      <xdr:spPr>
        <a:xfrm>
          <a:off x="186055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44450</xdr:rowOff>
    </xdr:from>
    <xdr:to>
      <xdr:col>102</xdr:col>
      <xdr:colOff>114300</xdr:colOff>
      <xdr:row>81</xdr:row>
      <xdr:rowOff>95250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656300" y="13931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07" name="n_1aveValue【消防施設】&#10;一人当たり面積">
          <a:extLst>
            <a:ext uri="{FF2B5EF4-FFF2-40B4-BE49-F238E27FC236}">
              <a16:creationId xmlns:a16="http://schemas.microsoft.com/office/drawing/2014/main" id="{00000000-0008-0000-0F00-000027030000}"/>
            </a:ext>
          </a:extLst>
        </xdr:cNvPr>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08" name="n_2aveValue【消防施設】&#10;一人当たり面積">
          <a:extLst>
            <a:ext uri="{FF2B5EF4-FFF2-40B4-BE49-F238E27FC236}">
              <a16:creationId xmlns:a16="http://schemas.microsoft.com/office/drawing/2014/main" id="{00000000-0008-0000-0F00-000028030000}"/>
            </a:ext>
          </a:extLst>
        </xdr:cNvPr>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809" name="n_3aveValue【消防施設】&#10;一人当たり面積">
          <a:extLst>
            <a:ext uri="{FF2B5EF4-FFF2-40B4-BE49-F238E27FC236}">
              <a16:creationId xmlns:a16="http://schemas.microsoft.com/office/drawing/2014/main" id="{00000000-0008-0000-0F00-000029030000}"/>
            </a:ext>
          </a:extLst>
        </xdr:cNvPr>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810" name="n_4aveValue【消防施設】&#10;一人当たり面積">
          <a:extLst>
            <a:ext uri="{FF2B5EF4-FFF2-40B4-BE49-F238E27FC236}">
              <a16:creationId xmlns:a16="http://schemas.microsoft.com/office/drawing/2014/main" id="{00000000-0008-0000-0F00-00002A030000}"/>
            </a:ext>
          </a:extLst>
        </xdr:cNvPr>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149877</xdr:rowOff>
    </xdr:from>
    <xdr:ext cx="469744" cy="259045"/>
    <xdr:sp macro="" textlink="">
      <xdr:nvSpPr>
        <xdr:cNvPr id="811" name="n_1mainValue【消防施設】&#10;一人当たり面積">
          <a:extLst>
            <a:ext uri="{FF2B5EF4-FFF2-40B4-BE49-F238E27FC236}">
              <a16:creationId xmlns:a16="http://schemas.microsoft.com/office/drawing/2014/main" id="{00000000-0008-0000-0F00-00002B030000}"/>
            </a:ext>
          </a:extLst>
        </xdr:cNvPr>
        <xdr:cNvSpPr txBox="1"/>
      </xdr:nvSpPr>
      <xdr:spPr>
        <a:xfrm>
          <a:off x="21075727" y="136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812" name="n_2mainValue【消防施設】&#10;一人当たり面積">
          <a:extLst>
            <a:ext uri="{FF2B5EF4-FFF2-40B4-BE49-F238E27FC236}">
              <a16:creationId xmlns:a16="http://schemas.microsoft.com/office/drawing/2014/main" id="{00000000-0008-0000-0F00-00002C030000}"/>
            </a:ext>
          </a:extLst>
        </xdr:cNvPr>
        <xdr:cNvSpPr txBox="1"/>
      </xdr:nvSpPr>
      <xdr:spPr>
        <a:xfrm>
          <a:off x="20199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162577</xdr:rowOff>
    </xdr:from>
    <xdr:ext cx="469744" cy="259045"/>
    <xdr:sp macro="" textlink="">
      <xdr:nvSpPr>
        <xdr:cNvPr id="813" name="n_3mainValue【消防施設】&#10;一人当たり面積">
          <a:extLst>
            <a:ext uri="{FF2B5EF4-FFF2-40B4-BE49-F238E27FC236}">
              <a16:creationId xmlns:a16="http://schemas.microsoft.com/office/drawing/2014/main" id="{00000000-0008-0000-0F00-00002D030000}"/>
            </a:ext>
          </a:extLst>
        </xdr:cNvPr>
        <xdr:cNvSpPr txBox="1"/>
      </xdr:nvSpPr>
      <xdr:spPr>
        <a:xfrm>
          <a:off x="19310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111777</xdr:rowOff>
    </xdr:from>
    <xdr:ext cx="469744" cy="259045"/>
    <xdr:sp macro="" textlink="">
      <xdr:nvSpPr>
        <xdr:cNvPr id="814" name="n_4mainValue【消防施設】&#10;一人当たり面積">
          <a:extLst>
            <a:ext uri="{FF2B5EF4-FFF2-40B4-BE49-F238E27FC236}">
              <a16:creationId xmlns:a16="http://schemas.microsoft.com/office/drawing/2014/main" id="{00000000-0008-0000-0F00-00002E030000}"/>
            </a:ext>
          </a:extLst>
        </xdr:cNvPr>
        <xdr:cNvSpPr txBox="1"/>
      </xdr:nvSpPr>
      <xdr:spPr>
        <a:xfrm>
          <a:off x="18421427"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5" name="正方形/長方形 814">
          <a:extLst>
            <a:ext uri="{FF2B5EF4-FFF2-40B4-BE49-F238E27FC236}">
              <a16:creationId xmlns:a16="http://schemas.microsoft.com/office/drawing/2014/main" id="{00000000-0008-0000-0F00-00002F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6" name="正方形/長方形 815">
          <a:extLst>
            <a:ext uri="{FF2B5EF4-FFF2-40B4-BE49-F238E27FC236}">
              <a16:creationId xmlns:a16="http://schemas.microsoft.com/office/drawing/2014/main" id="{00000000-0008-0000-0F00-000030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7" name="正方形/長方形 816">
          <a:extLst>
            <a:ext uri="{FF2B5EF4-FFF2-40B4-BE49-F238E27FC236}">
              <a16:creationId xmlns:a16="http://schemas.microsoft.com/office/drawing/2014/main" id="{00000000-0008-0000-0F00-000031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8" name="正方形/長方形 817">
          <a:extLst>
            <a:ext uri="{FF2B5EF4-FFF2-40B4-BE49-F238E27FC236}">
              <a16:creationId xmlns:a16="http://schemas.microsoft.com/office/drawing/2014/main" id="{00000000-0008-0000-0F00-000032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9" name="正方形/長方形 818">
          <a:extLst>
            <a:ext uri="{FF2B5EF4-FFF2-40B4-BE49-F238E27FC236}">
              <a16:creationId xmlns:a16="http://schemas.microsoft.com/office/drawing/2014/main" id="{00000000-0008-0000-0F00-000033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0" name="正方形/長方形 819">
          <a:extLst>
            <a:ext uri="{FF2B5EF4-FFF2-40B4-BE49-F238E27FC236}">
              <a16:creationId xmlns:a16="http://schemas.microsoft.com/office/drawing/2014/main" id="{00000000-0008-0000-0F00-000034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1" name="正方形/長方形 820">
          <a:extLst>
            <a:ext uri="{FF2B5EF4-FFF2-40B4-BE49-F238E27FC236}">
              <a16:creationId xmlns:a16="http://schemas.microsoft.com/office/drawing/2014/main" id="{00000000-0008-0000-0F00-000035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2" name="正方形/長方形 821">
          <a:extLst>
            <a:ext uri="{FF2B5EF4-FFF2-40B4-BE49-F238E27FC236}">
              <a16:creationId xmlns:a16="http://schemas.microsoft.com/office/drawing/2014/main" id="{00000000-0008-0000-0F00-000036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庁舎】&#10;有形固定資産減価償却率グラフ枠">
          <a:extLst>
            <a:ext uri="{FF2B5EF4-FFF2-40B4-BE49-F238E27FC236}">
              <a16:creationId xmlns:a16="http://schemas.microsoft.com/office/drawing/2014/main" id="{00000000-0008-0000-0F00-00004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39" name="【庁舎】&#10;有形固定資産減価償却率最小値テキスト">
          <a:extLst>
            <a:ext uri="{FF2B5EF4-FFF2-40B4-BE49-F238E27FC236}">
              <a16:creationId xmlns:a16="http://schemas.microsoft.com/office/drawing/2014/main" id="{00000000-0008-0000-0F00-000047030000}"/>
            </a:ext>
          </a:extLst>
        </xdr:cNvPr>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41" name="【庁舎】&#10;有形固定資産減価償却率最大値テキスト">
          <a:extLst>
            <a:ext uri="{FF2B5EF4-FFF2-40B4-BE49-F238E27FC236}">
              <a16:creationId xmlns:a16="http://schemas.microsoft.com/office/drawing/2014/main" id="{00000000-0008-0000-0F00-000049030000}"/>
            </a:ext>
          </a:extLst>
        </xdr:cNvPr>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59072</xdr:rowOff>
    </xdr:from>
    <xdr:ext cx="405111" cy="259045"/>
    <xdr:sp macro="" textlink="">
      <xdr:nvSpPr>
        <xdr:cNvPr id="843" name="【庁舎】&#10;有形固定資産減価償却率平均値テキスト">
          <a:extLst>
            <a:ext uri="{FF2B5EF4-FFF2-40B4-BE49-F238E27FC236}">
              <a16:creationId xmlns:a16="http://schemas.microsoft.com/office/drawing/2014/main" id="{00000000-0008-0000-0F00-00004B030000}"/>
            </a:ext>
          </a:extLst>
        </xdr:cNvPr>
        <xdr:cNvSpPr txBox="1"/>
      </xdr:nvSpPr>
      <xdr:spPr>
        <a:xfrm>
          <a:off x="16357600" y="18061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44" name="フローチャート: 判断 843">
          <a:extLst>
            <a:ext uri="{FF2B5EF4-FFF2-40B4-BE49-F238E27FC236}">
              <a16:creationId xmlns:a16="http://schemas.microsoft.com/office/drawing/2014/main" id="{00000000-0008-0000-0F00-00004C030000}"/>
            </a:ext>
          </a:extLst>
        </xdr:cNvPr>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45" name="フローチャート: 判断 844">
          <a:extLst>
            <a:ext uri="{FF2B5EF4-FFF2-40B4-BE49-F238E27FC236}">
              <a16:creationId xmlns:a16="http://schemas.microsoft.com/office/drawing/2014/main" id="{00000000-0008-0000-0F00-00004D030000}"/>
            </a:ext>
          </a:extLst>
        </xdr:cNvPr>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46" name="フローチャート: 判断 845">
          <a:extLst>
            <a:ext uri="{FF2B5EF4-FFF2-40B4-BE49-F238E27FC236}">
              <a16:creationId xmlns:a16="http://schemas.microsoft.com/office/drawing/2014/main" id="{00000000-0008-0000-0F00-00004E030000}"/>
            </a:ext>
          </a:extLst>
        </xdr:cNvPr>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47" name="フローチャート: 判断 846">
          <a:extLst>
            <a:ext uri="{FF2B5EF4-FFF2-40B4-BE49-F238E27FC236}">
              <a16:creationId xmlns:a16="http://schemas.microsoft.com/office/drawing/2014/main" id="{00000000-0008-0000-0F00-00004F030000}"/>
            </a:ext>
          </a:extLst>
        </xdr:cNvPr>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48" name="フローチャート: 判断 847">
          <a:extLst>
            <a:ext uri="{FF2B5EF4-FFF2-40B4-BE49-F238E27FC236}">
              <a16:creationId xmlns:a16="http://schemas.microsoft.com/office/drawing/2014/main" id="{00000000-0008-0000-0F00-000050030000}"/>
            </a:ext>
          </a:extLst>
        </xdr:cNvPr>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854" name="楕円 853">
          <a:extLst>
            <a:ext uri="{FF2B5EF4-FFF2-40B4-BE49-F238E27FC236}">
              <a16:creationId xmlns:a16="http://schemas.microsoft.com/office/drawing/2014/main" id="{00000000-0008-0000-0F00-000056030000}"/>
            </a:ext>
          </a:extLst>
        </xdr:cNvPr>
        <xdr:cNvSpPr/>
      </xdr:nvSpPr>
      <xdr:spPr>
        <a:xfrm>
          <a:off x="162687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57802</xdr:rowOff>
    </xdr:from>
    <xdr:ext cx="405111" cy="259045"/>
    <xdr:sp macro="" textlink="">
      <xdr:nvSpPr>
        <xdr:cNvPr id="855" name="【庁舎】&#10;有形固定資産減価償却率該当値テキスト">
          <a:extLst>
            <a:ext uri="{FF2B5EF4-FFF2-40B4-BE49-F238E27FC236}">
              <a16:creationId xmlns:a16="http://schemas.microsoft.com/office/drawing/2014/main" id="{00000000-0008-0000-0F00-000057030000}"/>
            </a:ext>
          </a:extLst>
        </xdr:cNvPr>
        <xdr:cNvSpPr txBox="1"/>
      </xdr:nvSpPr>
      <xdr:spPr>
        <a:xfrm>
          <a:off x="16357600" y="1771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12064</xdr:rowOff>
    </xdr:from>
    <xdr:to>
      <xdr:col>81</xdr:col>
      <xdr:colOff>101600</xdr:colOff>
      <xdr:row>104</xdr:row>
      <xdr:rowOff>113664</xdr:rowOff>
    </xdr:to>
    <xdr:sp macro="" textlink="">
      <xdr:nvSpPr>
        <xdr:cNvPr id="856" name="楕円 855">
          <a:extLst>
            <a:ext uri="{FF2B5EF4-FFF2-40B4-BE49-F238E27FC236}">
              <a16:creationId xmlns:a16="http://schemas.microsoft.com/office/drawing/2014/main" id="{00000000-0008-0000-0F00-000058030000}"/>
            </a:ext>
          </a:extLst>
        </xdr:cNvPr>
        <xdr:cNvSpPr/>
      </xdr:nvSpPr>
      <xdr:spPr>
        <a:xfrm>
          <a:off x="154305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62864</xdr:rowOff>
    </xdr:from>
    <xdr:to>
      <xdr:col>85</xdr:col>
      <xdr:colOff>127000</xdr:colOff>
      <xdr:row>104</xdr:row>
      <xdr:rowOff>85725</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5481300" y="1789366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858" name="楕円 857">
          <a:extLst>
            <a:ext uri="{FF2B5EF4-FFF2-40B4-BE49-F238E27FC236}">
              <a16:creationId xmlns:a16="http://schemas.microsoft.com/office/drawing/2014/main" id="{00000000-0008-0000-0F00-00005A030000}"/>
            </a:ext>
          </a:extLst>
        </xdr:cNvPr>
        <xdr:cNvSpPr/>
      </xdr:nvSpPr>
      <xdr:spPr>
        <a:xfrm>
          <a:off x="14541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41911</xdr:rowOff>
    </xdr:from>
    <xdr:to>
      <xdr:col>81</xdr:col>
      <xdr:colOff>50800</xdr:colOff>
      <xdr:row>104</xdr:row>
      <xdr:rowOff>62864</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4592300" y="1787271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113030</xdr:rowOff>
    </xdr:from>
    <xdr:to>
      <xdr:col>72</xdr:col>
      <xdr:colOff>38100</xdr:colOff>
      <xdr:row>104</xdr:row>
      <xdr:rowOff>43180</xdr:rowOff>
    </xdr:to>
    <xdr:sp macro="" textlink="">
      <xdr:nvSpPr>
        <xdr:cNvPr id="860" name="楕円 859">
          <a:extLst>
            <a:ext uri="{FF2B5EF4-FFF2-40B4-BE49-F238E27FC236}">
              <a16:creationId xmlns:a16="http://schemas.microsoft.com/office/drawing/2014/main" id="{00000000-0008-0000-0F00-00005C030000}"/>
            </a:ext>
          </a:extLst>
        </xdr:cNvPr>
        <xdr:cNvSpPr/>
      </xdr:nvSpPr>
      <xdr:spPr>
        <a:xfrm>
          <a:off x="13652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163830</xdr:rowOff>
    </xdr:from>
    <xdr:to>
      <xdr:col>76</xdr:col>
      <xdr:colOff>114300</xdr:colOff>
      <xdr:row>104</xdr:row>
      <xdr:rowOff>41911</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3703300" y="178231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25400</xdr:rowOff>
    </xdr:from>
    <xdr:to>
      <xdr:col>67</xdr:col>
      <xdr:colOff>101600</xdr:colOff>
      <xdr:row>104</xdr:row>
      <xdr:rowOff>127000</xdr:rowOff>
    </xdr:to>
    <xdr:sp macro="" textlink="">
      <xdr:nvSpPr>
        <xdr:cNvPr id="862" name="楕円 861">
          <a:extLst>
            <a:ext uri="{FF2B5EF4-FFF2-40B4-BE49-F238E27FC236}">
              <a16:creationId xmlns:a16="http://schemas.microsoft.com/office/drawing/2014/main" id="{00000000-0008-0000-0F00-00005E030000}"/>
            </a:ext>
          </a:extLst>
        </xdr:cNvPr>
        <xdr:cNvSpPr/>
      </xdr:nvSpPr>
      <xdr:spPr>
        <a:xfrm>
          <a:off x="1276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163830</xdr:rowOff>
    </xdr:from>
    <xdr:to>
      <xdr:col>71</xdr:col>
      <xdr:colOff>177800</xdr:colOff>
      <xdr:row>104</xdr:row>
      <xdr:rowOff>76200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flipV="1">
          <a:off x="12814300" y="17823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20972</xdr:rowOff>
    </xdr:from>
    <xdr:ext cx="405111" cy="259045"/>
    <xdr:sp macro="" textlink="">
      <xdr:nvSpPr>
        <xdr:cNvPr id="864" name="n_1aveValue【庁舎】&#10;有形固定資産減価償却率">
          <a:extLst>
            <a:ext uri="{FF2B5EF4-FFF2-40B4-BE49-F238E27FC236}">
              <a16:creationId xmlns:a16="http://schemas.microsoft.com/office/drawing/2014/main" id="{00000000-0008-0000-0F00-000060030000}"/>
            </a:ext>
          </a:extLst>
        </xdr:cNvPr>
        <xdr:cNvSpPr txBox="1"/>
      </xdr:nvSpPr>
      <xdr:spPr>
        <a:xfrm>
          <a:off x="15266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51452</xdr:rowOff>
    </xdr:from>
    <xdr:ext cx="405111" cy="259045"/>
    <xdr:sp macro="" textlink="">
      <xdr:nvSpPr>
        <xdr:cNvPr id="865" name="n_2aveValue【庁舎】&#10;有形固定資産減価償却率">
          <a:extLst>
            <a:ext uri="{FF2B5EF4-FFF2-40B4-BE49-F238E27FC236}">
              <a16:creationId xmlns:a16="http://schemas.microsoft.com/office/drawing/2014/main" id="{00000000-0008-0000-0F00-000061030000}"/>
            </a:ext>
          </a:extLst>
        </xdr:cNvPr>
        <xdr:cNvSpPr txBox="1"/>
      </xdr:nvSpPr>
      <xdr:spPr>
        <a:xfrm>
          <a:off x="14389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19066</xdr:rowOff>
    </xdr:from>
    <xdr:ext cx="405111" cy="259045"/>
    <xdr:sp macro="" textlink="">
      <xdr:nvSpPr>
        <xdr:cNvPr id="866" name="n_3aveValue【庁舎】&#10;有形固定資産減価償却率">
          <a:extLst>
            <a:ext uri="{FF2B5EF4-FFF2-40B4-BE49-F238E27FC236}">
              <a16:creationId xmlns:a16="http://schemas.microsoft.com/office/drawing/2014/main" id="{00000000-0008-0000-0F00-000062030000}"/>
            </a:ext>
          </a:extLst>
        </xdr:cNvPr>
        <xdr:cNvSpPr txBox="1"/>
      </xdr:nvSpPr>
      <xdr:spPr>
        <a:xfrm>
          <a:off x="13500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22877</xdr:rowOff>
    </xdr:from>
    <xdr:ext cx="405111" cy="259045"/>
    <xdr:sp macro="" textlink="">
      <xdr:nvSpPr>
        <xdr:cNvPr id="867" name="n_4aveValue【庁舎】&#10;有形固定資産減価償却率">
          <a:extLst>
            <a:ext uri="{FF2B5EF4-FFF2-40B4-BE49-F238E27FC236}">
              <a16:creationId xmlns:a16="http://schemas.microsoft.com/office/drawing/2014/main" id="{00000000-0008-0000-0F00-000063030000}"/>
            </a:ext>
          </a:extLst>
        </xdr:cNvPr>
        <xdr:cNvSpPr txBox="1"/>
      </xdr:nvSpPr>
      <xdr:spPr>
        <a:xfrm>
          <a:off x="12611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130191</xdr:rowOff>
    </xdr:from>
    <xdr:ext cx="405111" cy="259045"/>
    <xdr:sp macro="" textlink="">
      <xdr:nvSpPr>
        <xdr:cNvPr id="868" name="n_1mainValue【庁舎】&#10;有形固定資産減価償却率">
          <a:extLst>
            <a:ext uri="{FF2B5EF4-FFF2-40B4-BE49-F238E27FC236}">
              <a16:creationId xmlns:a16="http://schemas.microsoft.com/office/drawing/2014/main" id="{00000000-0008-0000-0F00-000064030000}"/>
            </a:ext>
          </a:extLst>
        </xdr:cNvPr>
        <xdr:cNvSpPr txBox="1"/>
      </xdr:nvSpPr>
      <xdr:spPr>
        <a:xfrm>
          <a:off x="152660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869" name="n_2mainValue【庁舎】&#10;有形固定資産減価償却率">
          <a:extLst>
            <a:ext uri="{FF2B5EF4-FFF2-40B4-BE49-F238E27FC236}">
              <a16:creationId xmlns:a16="http://schemas.microsoft.com/office/drawing/2014/main" id="{00000000-0008-0000-0F00-000065030000}"/>
            </a:ext>
          </a:extLst>
        </xdr:cNvPr>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59707</xdr:rowOff>
    </xdr:from>
    <xdr:ext cx="405111" cy="259045"/>
    <xdr:sp macro="" textlink="">
      <xdr:nvSpPr>
        <xdr:cNvPr id="870" name="n_3mainValue【庁舎】&#10;有形固定資産減価償却率">
          <a:extLst>
            <a:ext uri="{FF2B5EF4-FFF2-40B4-BE49-F238E27FC236}">
              <a16:creationId xmlns:a16="http://schemas.microsoft.com/office/drawing/2014/main" id="{00000000-0008-0000-0F00-000066030000}"/>
            </a:ext>
          </a:extLst>
        </xdr:cNvPr>
        <xdr:cNvSpPr txBox="1"/>
      </xdr:nvSpPr>
      <xdr:spPr>
        <a:xfrm>
          <a:off x="13500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871" name="n_4mainValue【庁舎】&#10;有形固定資産減価償却率">
          <a:extLst>
            <a:ext uri="{FF2B5EF4-FFF2-40B4-BE49-F238E27FC236}">
              <a16:creationId xmlns:a16="http://schemas.microsoft.com/office/drawing/2014/main" id="{00000000-0008-0000-0F00-000067030000}"/>
            </a:ext>
          </a:extLst>
        </xdr:cNvPr>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2" name="正方形/長方形 871">
          <a:extLst>
            <a:ext uri="{FF2B5EF4-FFF2-40B4-BE49-F238E27FC236}">
              <a16:creationId xmlns:a16="http://schemas.microsoft.com/office/drawing/2014/main" id="{00000000-0008-0000-0F00-00006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3" name="正方形/長方形 872">
          <a:extLst>
            <a:ext uri="{FF2B5EF4-FFF2-40B4-BE49-F238E27FC236}">
              <a16:creationId xmlns:a16="http://schemas.microsoft.com/office/drawing/2014/main" id="{00000000-0008-0000-0F00-00006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4" name="正方形/長方形 873">
          <a:extLst>
            <a:ext uri="{FF2B5EF4-FFF2-40B4-BE49-F238E27FC236}">
              <a16:creationId xmlns:a16="http://schemas.microsoft.com/office/drawing/2014/main" id="{00000000-0008-0000-0F00-00006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5" name="正方形/長方形 874">
          <a:extLst>
            <a:ext uri="{FF2B5EF4-FFF2-40B4-BE49-F238E27FC236}">
              <a16:creationId xmlns:a16="http://schemas.microsoft.com/office/drawing/2014/main" id="{00000000-0008-0000-0F00-00006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6" name="正方形/長方形 875">
          <a:extLst>
            <a:ext uri="{FF2B5EF4-FFF2-40B4-BE49-F238E27FC236}">
              <a16:creationId xmlns:a16="http://schemas.microsoft.com/office/drawing/2014/main" id="{00000000-0008-0000-0F00-00006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7" name="正方形/長方形 876">
          <a:extLst>
            <a:ext uri="{FF2B5EF4-FFF2-40B4-BE49-F238E27FC236}">
              <a16:creationId xmlns:a16="http://schemas.microsoft.com/office/drawing/2014/main" id="{00000000-0008-0000-0F00-00006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8" name="正方形/長方形 877">
          <a:extLst>
            <a:ext uri="{FF2B5EF4-FFF2-40B4-BE49-F238E27FC236}">
              <a16:creationId xmlns:a16="http://schemas.microsoft.com/office/drawing/2014/main" id="{00000000-0008-0000-0F00-00006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9" name="正方形/長方形 878">
          <a:extLst>
            <a:ext uri="{FF2B5EF4-FFF2-40B4-BE49-F238E27FC236}">
              <a16:creationId xmlns:a16="http://schemas.microsoft.com/office/drawing/2014/main" id="{00000000-0008-0000-0F00-00006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83" name="テキスト ボックス 882">
          <a:extLst>
            <a:ext uri="{FF2B5EF4-FFF2-40B4-BE49-F238E27FC236}">
              <a16:creationId xmlns:a16="http://schemas.microsoft.com/office/drawing/2014/main" id="{00000000-0008-0000-0F00-000073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85" name="テキスト ボックス 884">
          <a:extLst>
            <a:ext uri="{FF2B5EF4-FFF2-40B4-BE49-F238E27FC236}">
              <a16:creationId xmlns:a16="http://schemas.microsoft.com/office/drawing/2014/main" id="{00000000-0008-0000-0F00-000075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87" name="テキスト ボックス 886">
          <a:extLst>
            <a:ext uri="{FF2B5EF4-FFF2-40B4-BE49-F238E27FC236}">
              <a16:creationId xmlns:a16="http://schemas.microsoft.com/office/drawing/2014/main" id="{00000000-0008-0000-0F00-000077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89" name="テキスト ボックス 888">
          <a:extLst>
            <a:ext uri="{FF2B5EF4-FFF2-40B4-BE49-F238E27FC236}">
              <a16:creationId xmlns:a16="http://schemas.microsoft.com/office/drawing/2014/main" id="{00000000-0008-0000-0F00-000079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91" name="テキスト ボックス 890">
          <a:extLst>
            <a:ext uri="{FF2B5EF4-FFF2-40B4-BE49-F238E27FC236}">
              <a16:creationId xmlns:a16="http://schemas.microsoft.com/office/drawing/2014/main" id="{00000000-0008-0000-0F00-00007B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2" name="直線コネクタ 891">
          <a:extLst>
            <a:ext uri="{FF2B5EF4-FFF2-40B4-BE49-F238E27FC236}">
              <a16:creationId xmlns:a16="http://schemas.microsoft.com/office/drawing/2014/main" id="{00000000-0008-0000-0F00-00007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3" name="テキスト ボックス 892">
          <a:extLst>
            <a:ext uri="{FF2B5EF4-FFF2-40B4-BE49-F238E27FC236}">
              <a16:creationId xmlns:a16="http://schemas.microsoft.com/office/drawing/2014/main" id="{00000000-0008-0000-0F00-00007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4" name="【庁舎】&#10;一人当たり面積グラフ枠">
          <a:extLst>
            <a:ext uri="{FF2B5EF4-FFF2-40B4-BE49-F238E27FC236}">
              <a16:creationId xmlns:a16="http://schemas.microsoft.com/office/drawing/2014/main" id="{00000000-0008-0000-0F00-00007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895" name="直線コネクタ 894">
          <a:extLst>
            <a:ext uri="{FF2B5EF4-FFF2-40B4-BE49-F238E27FC236}">
              <a16:creationId xmlns:a16="http://schemas.microsoft.com/office/drawing/2014/main" id="{00000000-0008-0000-0F00-00007F030000}"/>
            </a:ext>
          </a:extLst>
        </xdr:cNvPr>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896" name="【庁舎】&#10;一人当たり面積最小値テキスト">
          <a:extLst>
            <a:ext uri="{FF2B5EF4-FFF2-40B4-BE49-F238E27FC236}">
              <a16:creationId xmlns:a16="http://schemas.microsoft.com/office/drawing/2014/main" id="{00000000-0008-0000-0F00-000080030000}"/>
            </a:ext>
          </a:extLst>
        </xdr:cNvPr>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897" name="直線コネクタ 896">
          <a:extLst>
            <a:ext uri="{FF2B5EF4-FFF2-40B4-BE49-F238E27FC236}">
              <a16:creationId xmlns:a16="http://schemas.microsoft.com/office/drawing/2014/main" id="{00000000-0008-0000-0F00-000081030000}"/>
            </a:ext>
          </a:extLst>
        </xdr:cNvPr>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898" name="【庁舎】&#10;一人当たり面積最大値テキスト">
          <a:extLst>
            <a:ext uri="{FF2B5EF4-FFF2-40B4-BE49-F238E27FC236}">
              <a16:creationId xmlns:a16="http://schemas.microsoft.com/office/drawing/2014/main" id="{00000000-0008-0000-0F00-000082030000}"/>
            </a:ext>
          </a:extLst>
        </xdr:cNvPr>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899" name="直線コネクタ 898">
          <a:extLst>
            <a:ext uri="{FF2B5EF4-FFF2-40B4-BE49-F238E27FC236}">
              <a16:creationId xmlns:a16="http://schemas.microsoft.com/office/drawing/2014/main" id="{00000000-0008-0000-0F00-000083030000}"/>
            </a:ext>
          </a:extLst>
        </xdr:cNvPr>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00" name="【庁舎】&#10;一人当たり面積平均値テキスト">
          <a:extLst>
            <a:ext uri="{FF2B5EF4-FFF2-40B4-BE49-F238E27FC236}">
              <a16:creationId xmlns:a16="http://schemas.microsoft.com/office/drawing/2014/main" id="{00000000-0008-0000-0F00-000084030000}"/>
            </a:ext>
          </a:extLst>
        </xdr:cNvPr>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01" name="フローチャート: 判断 900">
          <a:extLst>
            <a:ext uri="{FF2B5EF4-FFF2-40B4-BE49-F238E27FC236}">
              <a16:creationId xmlns:a16="http://schemas.microsoft.com/office/drawing/2014/main" id="{00000000-0008-0000-0F00-000085030000}"/>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02" name="フローチャート: 判断 901">
          <a:extLst>
            <a:ext uri="{FF2B5EF4-FFF2-40B4-BE49-F238E27FC236}">
              <a16:creationId xmlns:a16="http://schemas.microsoft.com/office/drawing/2014/main" id="{00000000-0008-0000-0F00-00008603000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03" name="フローチャート: 判断 902">
          <a:extLst>
            <a:ext uri="{FF2B5EF4-FFF2-40B4-BE49-F238E27FC236}">
              <a16:creationId xmlns:a16="http://schemas.microsoft.com/office/drawing/2014/main" id="{00000000-0008-0000-0F00-000087030000}"/>
            </a:ext>
          </a:extLst>
        </xdr:cNvPr>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04" name="フローチャート: 判断 903">
          <a:extLst>
            <a:ext uri="{FF2B5EF4-FFF2-40B4-BE49-F238E27FC236}">
              <a16:creationId xmlns:a16="http://schemas.microsoft.com/office/drawing/2014/main" id="{00000000-0008-0000-0F00-000088030000}"/>
            </a:ext>
          </a:extLst>
        </xdr:cNvPr>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05" name="フローチャート: 判断 904">
          <a:extLst>
            <a:ext uri="{FF2B5EF4-FFF2-40B4-BE49-F238E27FC236}">
              <a16:creationId xmlns:a16="http://schemas.microsoft.com/office/drawing/2014/main" id="{00000000-0008-0000-0F00-000089030000}"/>
            </a:ext>
          </a:extLst>
        </xdr:cNvPr>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911" name="楕円 910">
          <a:extLst>
            <a:ext uri="{FF2B5EF4-FFF2-40B4-BE49-F238E27FC236}">
              <a16:creationId xmlns:a16="http://schemas.microsoft.com/office/drawing/2014/main" id="{00000000-0008-0000-0F00-00008F030000}"/>
            </a:ext>
          </a:extLst>
        </xdr:cNvPr>
        <xdr:cNvSpPr/>
      </xdr:nvSpPr>
      <xdr:spPr>
        <a:xfrm>
          <a:off x="22110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162577</xdr:rowOff>
    </xdr:from>
    <xdr:ext cx="469744" cy="259045"/>
    <xdr:sp macro="" textlink="">
      <xdr:nvSpPr>
        <xdr:cNvPr id="912" name="【庁舎】&#10;一人当たり面積該当値テキスト">
          <a:extLst>
            <a:ext uri="{FF2B5EF4-FFF2-40B4-BE49-F238E27FC236}">
              <a16:creationId xmlns:a16="http://schemas.microsoft.com/office/drawing/2014/main" id="{00000000-0008-0000-0F00-000090030000}"/>
            </a:ext>
          </a:extLst>
        </xdr:cNvPr>
        <xdr:cNvSpPr txBox="1"/>
      </xdr:nvSpPr>
      <xdr:spPr>
        <a:xfrm>
          <a:off x="22199600"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101600</xdr:rowOff>
    </xdr:from>
    <xdr:to>
      <xdr:col>112</xdr:col>
      <xdr:colOff>38100</xdr:colOff>
      <xdr:row>105</xdr:row>
      <xdr:rowOff>31750</xdr:rowOff>
    </xdr:to>
    <xdr:sp macro="" textlink="">
      <xdr:nvSpPr>
        <xdr:cNvPr id="913" name="楕円 912">
          <a:extLst>
            <a:ext uri="{FF2B5EF4-FFF2-40B4-BE49-F238E27FC236}">
              <a16:creationId xmlns:a16="http://schemas.microsoft.com/office/drawing/2014/main" id="{00000000-0008-0000-0F00-000091030000}"/>
            </a:ext>
          </a:extLst>
        </xdr:cNvPr>
        <xdr:cNvSpPr/>
      </xdr:nvSpPr>
      <xdr:spPr>
        <a:xfrm>
          <a:off x="2127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152400</xdr:rowOff>
    </xdr:from>
    <xdr:to>
      <xdr:col>116</xdr:col>
      <xdr:colOff>63500</xdr:colOff>
      <xdr:row>105</xdr:row>
      <xdr:rowOff>19050</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21323300" y="17983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124461</xdr:rowOff>
    </xdr:from>
    <xdr:to>
      <xdr:col>107</xdr:col>
      <xdr:colOff>101600</xdr:colOff>
      <xdr:row>105</xdr:row>
      <xdr:rowOff>54611</xdr:rowOff>
    </xdr:to>
    <xdr:sp macro="" textlink="">
      <xdr:nvSpPr>
        <xdr:cNvPr id="915" name="楕円 914">
          <a:extLst>
            <a:ext uri="{FF2B5EF4-FFF2-40B4-BE49-F238E27FC236}">
              <a16:creationId xmlns:a16="http://schemas.microsoft.com/office/drawing/2014/main" id="{00000000-0008-0000-0F00-000093030000}"/>
            </a:ext>
          </a:extLst>
        </xdr:cNvPr>
        <xdr:cNvSpPr/>
      </xdr:nvSpPr>
      <xdr:spPr>
        <a:xfrm>
          <a:off x="20383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152400</xdr:rowOff>
    </xdr:from>
    <xdr:to>
      <xdr:col>111</xdr:col>
      <xdr:colOff>177800</xdr:colOff>
      <xdr:row>105</xdr:row>
      <xdr:rowOff>3811</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flipV="1">
          <a:off x="20434300" y="17983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917" name="楕円 916">
          <a:extLst>
            <a:ext uri="{FF2B5EF4-FFF2-40B4-BE49-F238E27FC236}">
              <a16:creationId xmlns:a16="http://schemas.microsoft.com/office/drawing/2014/main" id="{00000000-0008-0000-0F00-000095030000}"/>
            </a:ext>
          </a:extLst>
        </xdr:cNvPr>
        <xdr:cNvSpPr/>
      </xdr:nvSpPr>
      <xdr:spPr>
        <a:xfrm>
          <a:off x="19494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3811</xdr:rowOff>
    </xdr:from>
    <xdr:to>
      <xdr:col>107</xdr:col>
      <xdr:colOff>50800</xdr:colOff>
      <xdr:row>105</xdr:row>
      <xdr:rowOff>19050</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flipV="1">
          <a:off x="19545300" y="18006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2539</xdr:rowOff>
    </xdr:from>
    <xdr:to>
      <xdr:col>98</xdr:col>
      <xdr:colOff>38100</xdr:colOff>
      <xdr:row>104</xdr:row>
      <xdr:rowOff>104139</xdr:rowOff>
    </xdr:to>
    <xdr:sp macro="" textlink="">
      <xdr:nvSpPr>
        <xdr:cNvPr id="919" name="楕円 918">
          <a:extLst>
            <a:ext uri="{FF2B5EF4-FFF2-40B4-BE49-F238E27FC236}">
              <a16:creationId xmlns:a16="http://schemas.microsoft.com/office/drawing/2014/main" id="{00000000-0008-0000-0F00-000097030000}"/>
            </a:ext>
          </a:extLst>
        </xdr:cNvPr>
        <xdr:cNvSpPr/>
      </xdr:nvSpPr>
      <xdr:spPr>
        <a:xfrm>
          <a:off x="18605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53339</xdr:rowOff>
    </xdr:from>
    <xdr:to>
      <xdr:col>102</xdr:col>
      <xdr:colOff>114300</xdr:colOff>
      <xdr:row>105</xdr:row>
      <xdr:rowOff>19050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8656300" y="178841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21" name="n_1aveValue【庁舎】&#10;一人当たり面積">
          <a:extLst>
            <a:ext uri="{FF2B5EF4-FFF2-40B4-BE49-F238E27FC236}">
              <a16:creationId xmlns:a16="http://schemas.microsoft.com/office/drawing/2014/main" id="{00000000-0008-0000-0F00-000099030000}"/>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922" name="n_2aveValue【庁舎】&#10;一人当たり面積">
          <a:extLst>
            <a:ext uri="{FF2B5EF4-FFF2-40B4-BE49-F238E27FC236}">
              <a16:creationId xmlns:a16="http://schemas.microsoft.com/office/drawing/2014/main" id="{00000000-0008-0000-0F00-00009A030000}"/>
            </a:ext>
          </a:extLst>
        </xdr:cNvPr>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163847</xdr:rowOff>
    </xdr:from>
    <xdr:ext cx="469744" cy="259045"/>
    <xdr:sp macro="" textlink="">
      <xdr:nvSpPr>
        <xdr:cNvPr id="923" name="n_3aveValue【庁舎】&#10;一人当たり面積">
          <a:extLst>
            <a:ext uri="{FF2B5EF4-FFF2-40B4-BE49-F238E27FC236}">
              <a16:creationId xmlns:a16="http://schemas.microsoft.com/office/drawing/2014/main" id="{00000000-0008-0000-0F00-00009B030000}"/>
            </a:ext>
          </a:extLst>
        </xdr:cNvPr>
        <xdr:cNvSpPr txBox="1"/>
      </xdr:nvSpPr>
      <xdr:spPr>
        <a:xfrm>
          <a:off x="19310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15257</xdr:rowOff>
    </xdr:from>
    <xdr:ext cx="469744" cy="259045"/>
    <xdr:sp macro="" textlink="">
      <xdr:nvSpPr>
        <xdr:cNvPr id="924" name="n_4aveValue【庁舎】&#10;一人当たり面積">
          <a:extLst>
            <a:ext uri="{FF2B5EF4-FFF2-40B4-BE49-F238E27FC236}">
              <a16:creationId xmlns:a16="http://schemas.microsoft.com/office/drawing/2014/main" id="{00000000-0008-0000-0F00-00009C030000}"/>
            </a:ext>
          </a:extLst>
        </xdr:cNvPr>
        <xdr:cNvSpPr txBox="1"/>
      </xdr:nvSpPr>
      <xdr:spPr>
        <a:xfrm>
          <a:off x="18421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48277</xdr:rowOff>
    </xdr:from>
    <xdr:ext cx="469744" cy="259045"/>
    <xdr:sp macro="" textlink="">
      <xdr:nvSpPr>
        <xdr:cNvPr id="925" name="n_1mainValue【庁舎】&#10;一人当たり面積">
          <a:extLst>
            <a:ext uri="{FF2B5EF4-FFF2-40B4-BE49-F238E27FC236}">
              <a16:creationId xmlns:a16="http://schemas.microsoft.com/office/drawing/2014/main" id="{00000000-0008-0000-0F00-00009D030000}"/>
            </a:ext>
          </a:extLst>
        </xdr:cNvPr>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71138</xdr:rowOff>
    </xdr:from>
    <xdr:ext cx="469744" cy="259045"/>
    <xdr:sp macro="" textlink="">
      <xdr:nvSpPr>
        <xdr:cNvPr id="926" name="n_2mainValue【庁舎】&#10;一人当たり面積">
          <a:extLst>
            <a:ext uri="{FF2B5EF4-FFF2-40B4-BE49-F238E27FC236}">
              <a16:creationId xmlns:a16="http://schemas.microsoft.com/office/drawing/2014/main" id="{00000000-0008-0000-0F00-00009E030000}"/>
            </a:ext>
          </a:extLst>
        </xdr:cNvPr>
        <xdr:cNvSpPr txBox="1"/>
      </xdr:nvSpPr>
      <xdr:spPr>
        <a:xfrm>
          <a:off x="20199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86377</xdr:rowOff>
    </xdr:from>
    <xdr:ext cx="469744" cy="259045"/>
    <xdr:sp macro="" textlink="">
      <xdr:nvSpPr>
        <xdr:cNvPr id="927" name="n_3mainValue【庁舎】&#10;一人当たり面積">
          <a:extLst>
            <a:ext uri="{FF2B5EF4-FFF2-40B4-BE49-F238E27FC236}">
              <a16:creationId xmlns:a16="http://schemas.microsoft.com/office/drawing/2014/main" id="{00000000-0008-0000-0F00-00009F030000}"/>
            </a:ext>
          </a:extLst>
        </xdr:cNvPr>
        <xdr:cNvSpPr txBox="1"/>
      </xdr:nvSpPr>
      <xdr:spPr>
        <a:xfrm>
          <a:off x="19310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120666</xdr:rowOff>
    </xdr:from>
    <xdr:ext cx="469744" cy="259045"/>
    <xdr:sp macro="" textlink="">
      <xdr:nvSpPr>
        <xdr:cNvPr id="928" name="n_4mainValue【庁舎】&#10;一人当たり面積">
          <a:extLst>
            <a:ext uri="{FF2B5EF4-FFF2-40B4-BE49-F238E27FC236}">
              <a16:creationId xmlns:a16="http://schemas.microsoft.com/office/drawing/2014/main" id="{00000000-0008-0000-0F00-0000A0030000}"/>
            </a:ext>
          </a:extLst>
        </xdr:cNvPr>
        <xdr:cNvSpPr txBox="1"/>
      </xdr:nvSpPr>
      <xdr:spPr>
        <a:xfrm>
          <a:off x="18421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9" name="正方形/長方形 928">
          <a:extLst>
            <a:ext uri="{FF2B5EF4-FFF2-40B4-BE49-F238E27FC236}">
              <a16:creationId xmlns:a16="http://schemas.microsoft.com/office/drawing/2014/main" id="{00000000-0008-0000-0F00-0000A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0" name="正方形/長方形 929">
          <a:extLst>
            <a:ext uri="{FF2B5EF4-FFF2-40B4-BE49-F238E27FC236}">
              <a16:creationId xmlns:a16="http://schemas.microsoft.com/office/drawing/2014/main" id="{00000000-0008-0000-0F00-0000A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en-US" altLang="ja-JP" sz="1150">
              <a:latin typeface="BIZ UDゴシック" panose="020B0400000000000000" pitchFamily="49" charset="-128"/>
              <a:ea typeface="BIZ UDゴシック" panose="020B0400000000000000" pitchFamily="49" charset="-128"/>
            </a:rPr>
            <a:t>【</a:t>
          </a:r>
          <a:r>
            <a:rPr kumimoji="1" lang="ja-JP" altLang="en-US" sz="1150">
              <a:latin typeface="BIZ UDゴシック" panose="020B0400000000000000" pitchFamily="49" charset="-128"/>
              <a:ea typeface="BIZ UDゴシック" panose="020B0400000000000000" pitchFamily="49" charset="-128"/>
            </a:rPr>
            <a:t>体育館・プール</a:t>
          </a:r>
          <a:r>
            <a:rPr kumimoji="1" lang="en-US" altLang="ja-JP" sz="1150">
              <a:latin typeface="BIZ UDゴシック" panose="020B0400000000000000" pitchFamily="49" charset="-128"/>
              <a:ea typeface="BIZ UDゴシック" panose="020B0400000000000000" pitchFamily="49" charset="-128"/>
            </a:rPr>
            <a:t>】</a:t>
          </a:r>
          <a:r>
            <a:rPr kumimoji="1" lang="ja-JP" altLang="en-US" sz="1150">
              <a:latin typeface="BIZ UDゴシック" panose="020B0400000000000000" pitchFamily="49" charset="-128"/>
              <a:ea typeface="BIZ UDゴシック" panose="020B0400000000000000" pitchFamily="49" charset="-128"/>
            </a:rPr>
            <a:t>　本市はオリンピック施設の影響等で一人当たり面積が類似団体内で３位と高い。公共施設マネジメント推進のため、老朽化が著しく、利用者の少ない体育館・屋内運動場施設については、今後の在り方を検討している。屋外プールについては統廃合を検討してきたが、令和</a:t>
          </a:r>
          <a:r>
            <a:rPr kumimoji="1" lang="en-US" altLang="ja-JP" sz="1150">
              <a:latin typeface="BIZ UDゴシック" panose="020B0400000000000000" pitchFamily="49" charset="-128"/>
              <a:ea typeface="BIZ UDゴシック" panose="020B0400000000000000" pitchFamily="49" charset="-128"/>
            </a:rPr>
            <a:t>4</a:t>
          </a:r>
          <a:r>
            <a:rPr kumimoji="1" lang="ja-JP" altLang="en-US" sz="1150">
              <a:latin typeface="BIZ UDゴシック" panose="020B0400000000000000" pitchFamily="49" charset="-128"/>
              <a:ea typeface="BIZ UDゴシック" panose="020B0400000000000000" pitchFamily="49" charset="-128"/>
            </a:rPr>
            <a:t>年度に城山市民プールを解体する方針が決まっており、解体工事が完了すれば有形固定資産減価償却率は改善される見込みである。</a:t>
          </a:r>
          <a:endParaRPr kumimoji="1" lang="en-US" altLang="ja-JP" sz="1150">
            <a:latin typeface="BIZ UDゴシック" panose="020B0400000000000000" pitchFamily="49" charset="-128"/>
            <a:ea typeface="BIZ UDゴシック" panose="020B0400000000000000" pitchFamily="49" charset="-128"/>
          </a:endParaRPr>
        </a:p>
        <a:p>
          <a:pPr algn="l"/>
          <a:r>
            <a:rPr kumimoji="1" lang="en-US" altLang="ja-JP" sz="1150">
              <a:latin typeface="BIZ UDゴシック" panose="020B0400000000000000" pitchFamily="49" charset="-128"/>
              <a:ea typeface="BIZ UDゴシック" panose="020B0400000000000000" pitchFamily="49" charset="-128"/>
            </a:rPr>
            <a:t>【</a:t>
          </a:r>
          <a:r>
            <a:rPr kumimoji="1" lang="ja-JP" altLang="en-US" sz="1150">
              <a:latin typeface="BIZ UDゴシック" panose="020B0400000000000000" pitchFamily="49" charset="-128"/>
              <a:ea typeface="BIZ UDゴシック" panose="020B0400000000000000" pitchFamily="49" charset="-128"/>
            </a:rPr>
            <a:t>一般廃棄物処理施設</a:t>
          </a:r>
          <a:r>
            <a:rPr kumimoji="1" lang="en-US" altLang="ja-JP" sz="1150">
              <a:latin typeface="BIZ UDゴシック" panose="020B0400000000000000" pitchFamily="49" charset="-128"/>
              <a:ea typeface="BIZ UDゴシック" panose="020B0400000000000000" pitchFamily="49" charset="-128"/>
            </a:rPr>
            <a:t>】</a:t>
          </a:r>
          <a:r>
            <a:rPr kumimoji="1" lang="ja-JP" altLang="en-US" sz="1150">
              <a:latin typeface="BIZ UDゴシック" panose="020B0400000000000000" pitchFamily="49" charset="-128"/>
              <a:ea typeface="BIZ UDゴシック" panose="020B0400000000000000" pitchFamily="49" charset="-128"/>
            </a:rPr>
            <a:t>　旧清掃センターを解体したため、有形固定資産減価償却率</a:t>
          </a:r>
          <a:r>
            <a:rPr kumimoji="1" lang="en-US" altLang="ja-JP" sz="1150">
              <a:latin typeface="BIZ UDゴシック" panose="020B0400000000000000" pitchFamily="49" charset="-128"/>
              <a:ea typeface="BIZ UDゴシック" panose="020B0400000000000000" pitchFamily="49" charset="-128"/>
            </a:rPr>
            <a:t>9.0</a:t>
          </a:r>
          <a:r>
            <a:rPr kumimoji="1" lang="ja-JP" altLang="en-US" sz="1150">
              <a:latin typeface="BIZ UDゴシック" panose="020B0400000000000000" pitchFamily="49" charset="-128"/>
              <a:ea typeface="BIZ UDゴシック" panose="020B0400000000000000" pitchFamily="49" charset="-128"/>
            </a:rPr>
            <a:t>％の改善がみられた。</a:t>
          </a:r>
        </a:p>
        <a:p>
          <a:r>
            <a:rPr kumimoji="1" lang="en-US" altLang="ja-JP" sz="1150">
              <a:latin typeface="BIZ UDゴシック" panose="020B0400000000000000" pitchFamily="49" charset="-128"/>
              <a:ea typeface="BIZ UDゴシック" panose="020B0400000000000000" pitchFamily="49" charset="-128"/>
            </a:rPr>
            <a:t>【</a:t>
          </a:r>
          <a:r>
            <a:rPr kumimoji="1" lang="ja-JP" altLang="en-US" sz="1150">
              <a:latin typeface="BIZ UDゴシック" panose="020B0400000000000000" pitchFamily="49" charset="-128"/>
              <a:ea typeface="BIZ UDゴシック" panose="020B0400000000000000" pitchFamily="49" charset="-128"/>
            </a:rPr>
            <a:t>庁舎</a:t>
          </a:r>
          <a:r>
            <a:rPr kumimoji="1" lang="en-US" altLang="ja-JP" sz="1150">
              <a:latin typeface="BIZ UDゴシック" panose="020B0400000000000000" pitchFamily="49" charset="-128"/>
              <a:ea typeface="BIZ UDゴシック" panose="020B0400000000000000" pitchFamily="49" charset="-128"/>
            </a:rPr>
            <a:t>】</a:t>
          </a:r>
          <a:r>
            <a:rPr kumimoji="1" lang="ja-JP" altLang="en-US" sz="1150">
              <a:latin typeface="BIZ UDゴシック" panose="020B0400000000000000" pitchFamily="49" charset="-128"/>
              <a:ea typeface="BIZ UDゴシック" panose="020B0400000000000000" pitchFamily="49" charset="-128"/>
            </a:rPr>
            <a:t>及び</a:t>
          </a:r>
          <a:r>
            <a:rPr kumimoji="1" lang="en-US" altLang="ja-JP" sz="1150">
              <a:latin typeface="BIZ UDゴシック" panose="020B0400000000000000" pitchFamily="49" charset="-128"/>
              <a:ea typeface="BIZ UDゴシック" panose="020B0400000000000000" pitchFamily="49" charset="-128"/>
            </a:rPr>
            <a:t>【</a:t>
          </a:r>
          <a:r>
            <a:rPr kumimoji="1" lang="ja-JP" altLang="en-US" sz="1150">
              <a:latin typeface="BIZ UDゴシック" panose="020B0400000000000000" pitchFamily="49" charset="-128"/>
              <a:ea typeface="BIZ UDゴシック" panose="020B0400000000000000" pitchFamily="49" charset="-128"/>
            </a:rPr>
            <a:t>福祉施設</a:t>
          </a:r>
          <a:r>
            <a:rPr kumimoji="1" lang="en-US" altLang="ja-JP" sz="1150">
              <a:latin typeface="BIZ UDゴシック" panose="020B0400000000000000" pitchFamily="49" charset="-128"/>
              <a:ea typeface="BIZ UDゴシック" panose="020B0400000000000000" pitchFamily="49" charset="-128"/>
            </a:rPr>
            <a:t>】</a:t>
          </a:r>
          <a:r>
            <a:rPr kumimoji="1" lang="ja-JP" altLang="en-US" sz="1150">
              <a:latin typeface="BIZ UDゴシック" panose="020B0400000000000000" pitchFamily="49" charset="-128"/>
              <a:ea typeface="BIZ UDゴシック" panose="020B0400000000000000" pitchFamily="49" charset="-128"/>
            </a:rPr>
            <a:t>　公共施設マネジメントの取組みにより市有施設の複合化を進めており、総合市民センター（支所と公民館等の機能を集約した複合施設）が、令和元年度２ヶ所（篠ノ井・芹田）、令和２年度１ヶ所（中条）完成した。このため、</a:t>
          </a:r>
          <a:r>
            <a:rPr kumimoji="1" lang="en-US" altLang="ja-JP" sz="1150">
              <a:latin typeface="BIZ UDゴシック" panose="020B0400000000000000" pitchFamily="49" charset="-128"/>
              <a:ea typeface="BIZ UDゴシック" panose="020B0400000000000000" pitchFamily="49" charset="-128"/>
            </a:rPr>
            <a:t>【</a:t>
          </a:r>
          <a:r>
            <a:rPr kumimoji="1" lang="ja-JP" altLang="en-US" sz="1150">
              <a:latin typeface="BIZ UDゴシック" panose="020B0400000000000000" pitchFamily="49" charset="-128"/>
              <a:ea typeface="BIZ UDゴシック" panose="020B0400000000000000" pitchFamily="49" charset="-128"/>
            </a:rPr>
            <a:t>庁舎</a:t>
          </a:r>
          <a:r>
            <a:rPr kumimoji="1" lang="en-US" altLang="ja-JP" sz="1150">
              <a:latin typeface="BIZ UDゴシック" panose="020B0400000000000000" pitchFamily="49" charset="-128"/>
              <a:ea typeface="BIZ UDゴシック" panose="020B0400000000000000" pitchFamily="49" charset="-128"/>
            </a:rPr>
            <a:t>】</a:t>
          </a:r>
          <a:r>
            <a:rPr kumimoji="1" lang="ja-JP" altLang="en-US" sz="1150">
              <a:latin typeface="BIZ UDゴシック" panose="020B0400000000000000" pitchFamily="49" charset="-128"/>
              <a:ea typeface="BIZ UDゴシック" panose="020B0400000000000000" pitchFamily="49" charset="-128"/>
            </a:rPr>
            <a:t>は、篠ノ井、芹田の各支所の更新分が今年度償却開始となり、有形固定資産減価償却率を</a:t>
          </a:r>
          <a:r>
            <a:rPr kumimoji="1" lang="en-US" altLang="ja-JP" sz="1150">
              <a:latin typeface="BIZ UDゴシック" panose="020B0400000000000000" pitchFamily="49" charset="-128"/>
              <a:ea typeface="BIZ UDゴシック" panose="020B0400000000000000" pitchFamily="49" charset="-128"/>
            </a:rPr>
            <a:t>1.2</a:t>
          </a:r>
          <a:r>
            <a:rPr kumimoji="1" lang="ja-JP" altLang="en-US" sz="1150">
              <a:latin typeface="BIZ UDゴシック" panose="020B0400000000000000" pitchFamily="49" charset="-128"/>
              <a:ea typeface="BIZ UDゴシック" panose="020B0400000000000000" pitchFamily="49" charset="-128"/>
            </a:rPr>
            <a:t>％に押し上げている。また、</a:t>
          </a:r>
          <a:r>
            <a:rPr kumimoji="1" lang="en-US" altLang="ja-JP" sz="1150">
              <a:latin typeface="BIZ UDゴシック" panose="020B0400000000000000" pitchFamily="49" charset="-128"/>
              <a:ea typeface="BIZ UDゴシック" panose="020B0400000000000000" pitchFamily="49" charset="-128"/>
            </a:rPr>
            <a:t>【</a:t>
          </a:r>
          <a:r>
            <a:rPr kumimoji="1" lang="ja-JP" altLang="en-US" sz="1150">
              <a:latin typeface="BIZ UDゴシック" panose="020B0400000000000000" pitchFamily="49" charset="-128"/>
              <a:ea typeface="BIZ UDゴシック" panose="020B0400000000000000" pitchFamily="49" charset="-128"/>
            </a:rPr>
            <a:t>福祉施設</a:t>
          </a:r>
          <a:r>
            <a:rPr kumimoji="1" lang="en-US" altLang="ja-JP" sz="1150">
              <a:latin typeface="BIZ UDゴシック" panose="020B0400000000000000" pitchFamily="49" charset="-128"/>
              <a:ea typeface="BIZ UDゴシック" panose="020B0400000000000000" pitchFamily="49" charset="-128"/>
            </a:rPr>
            <a:t>】</a:t>
          </a:r>
          <a:r>
            <a:rPr kumimoji="1" lang="ja-JP" altLang="en-US" sz="1150">
              <a:latin typeface="BIZ UDゴシック" panose="020B0400000000000000" pitchFamily="49" charset="-128"/>
              <a:ea typeface="BIZ UDゴシック" panose="020B0400000000000000" pitchFamily="49" charset="-128"/>
            </a:rPr>
            <a:t>でも、昨年度更新した篠ノ井老人福祉センターの償却が始まったため、有形固定資産減価償却率が</a:t>
          </a:r>
          <a:r>
            <a:rPr kumimoji="1" lang="en-US" altLang="ja-JP" sz="1150">
              <a:latin typeface="BIZ UDゴシック" panose="020B0400000000000000" pitchFamily="49" charset="-128"/>
              <a:ea typeface="BIZ UDゴシック" panose="020B0400000000000000" pitchFamily="49" charset="-128"/>
            </a:rPr>
            <a:t>1.0</a:t>
          </a:r>
          <a:r>
            <a:rPr kumimoji="1" lang="ja-JP" altLang="en-US" sz="1150">
              <a:latin typeface="BIZ UDゴシック" panose="020B0400000000000000" pitchFamily="49" charset="-128"/>
              <a:ea typeface="BIZ UDゴシック" panose="020B0400000000000000" pitchFamily="49" charset="-128"/>
            </a:rPr>
            <a:t>％上昇している。</a:t>
          </a:r>
        </a:p>
        <a:p>
          <a:r>
            <a:rPr kumimoji="1" lang="en-US" altLang="ja-JP" sz="1150">
              <a:latin typeface="BIZ UDゴシック" panose="020B0400000000000000" pitchFamily="49" charset="-128"/>
              <a:ea typeface="BIZ UDゴシック" panose="020B0400000000000000" pitchFamily="49" charset="-128"/>
            </a:rPr>
            <a:t>【</a:t>
          </a:r>
          <a:r>
            <a:rPr kumimoji="1" lang="ja-JP" altLang="en-US" sz="1150">
              <a:latin typeface="BIZ UDゴシック" panose="020B0400000000000000" pitchFamily="49" charset="-128"/>
              <a:ea typeface="BIZ UDゴシック" panose="020B0400000000000000" pitchFamily="49" charset="-128"/>
            </a:rPr>
            <a:t>図書館</a:t>
          </a:r>
          <a:r>
            <a:rPr kumimoji="1" lang="en-US" altLang="ja-JP" sz="1150">
              <a:latin typeface="BIZ UDゴシック" panose="020B0400000000000000" pitchFamily="49" charset="-128"/>
              <a:ea typeface="BIZ UDゴシック" panose="020B0400000000000000" pitchFamily="49" charset="-128"/>
            </a:rPr>
            <a:t>】</a:t>
          </a:r>
          <a:r>
            <a:rPr kumimoji="1" lang="ja-JP" altLang="en-US" sz="1150">
              <a:latin typeface="BIZ UDゴシック" panose="020B0400000000000000" pitchFamily="49" charset="-128"/>
              <a:ea typeface="BIZ UDゴシック" panose="020B0400000000000000" pitchFamily="49" charset="-128"/>
            </a:rPr>
            <a:t>及び</a:t>
          </a:r>
          <a:r>
            <a:rPr kumimoji="1" lang="en-US" altLang="ja-JP" sz="1150">
              <a:latin typeface="BIZ UDゴシック" panose="020B0400000000000000" pitchFamily="49" charset="-128"/>
              <a:ea typeface="BIZ UDゴシック" panose="020B0400000000000000" pitchFamily="49" charset="-128"/>
            </a:rPr>
            <a:t>【</a:t>
          </a:r>
          <a:r>
            <a:rPr kumimoji="1" lang="ja-JP" altLang="en-US" sz="1150">
              <a:latin typeface="BIZ UDゴシック" panose="020B0400000000000000" pitchFamily="49" charset="-128"/>
              <a:ea typeface="BIZ UDゴシック" panose="020B0400000000000000" pitchFamily="49" charset="-128"/>
            </a:rPr>
            <a:t>消防施設</a:t>
          </a:r>
          <a:r>
            <a:rPr kumimoji="1" lang="en-US" altLang="ja-JP" sz="1150">
              <a:latin typeface="BIZ UDゴシック" panose="020B0400000000000000" pitchFamily="49" charset="-128"/>
              <a:ea typeface="BIZ UDゴシック" panose="020B0400000000000000" pitchFamily="49" charset="-128"/>
            </a:rPr>
            <a:t>】</a:t>
          </a:r>
          <a:r>
            <a:rPr kumimoji="1" lang="ja-JP" altLang="en-US" sz="1150">
              <a:latin typeface="BIZ UDゴシック" panose="020B0400000000000000" pitchFamily="49" charset="-128"/>
              <a:ea typeface="BIZ UDゴシック" panose="020B0400000000000000" pitchFamily="49" charset="-128"/>
            </a:rPr>
            <a:t>　ともに有形固定資産減価償却率が</a:t>
          </a:r>
          <a:r>
            <a:rPr kumimoji="1" lang="en-US" altLang="ja-JP" sz="1150">
              <a:latin typeface="BIZ UDゴシック" panose="020B0400000000000000" pitchFamily="49" charset="-128"/>
              <a:ea typeface="BIZ UDゴシック" panose="020B0400000000000000" pitchFamily="49" charset="-128"/>
            </a:rPr>
            <a:t>70</a:t>
          </a:r>
          <a:r>
            <a:rPr kumimoji="1" lang="ja-JP" altLang="en-US" sz="1150">
              <a:latin typeface="BIZ UDゴシック" panose="020B0400000000000000" pitchFamily="49" charset="-128"/>
              <a:ea typeface="BIZ UDゴシック" panose="020B0400000000000000" pitchFamily="49" charset="-128"/>
            </a:rPr>
            <a:t>％を超えており、類似団体平均より高い数値である。</a:t>
          </a:r>
          <a:r>
            <a:rPr kumimoji="1" lang="en-US" altLang="ja-JP" sz="1150">
              <a:latin typeface="BIZ UDゴシック" panose="020B0400000000000000" pitchFamily="49" charset="-128"/>
              <a:ea typeface="BIZ UDゴシック" panose="020B0400000000000000" pitchFamily="49" charset="-128"/>
            </a:rPr>
            <a:t>【</a:t>
          </a:r>
          <a:r>
            <a:rPr kumimoji="1" lang="ja-JP" altLang="en-US" sz="1150">
              <a:latin typeface="BIZ UDゴシック" panose="020B0400000000000000" pitchFamily="49" charset="-128"/>
              <a:ea typeface="BIZ UDゴシック" panose="020B0400000000000000" pitchFamily="49" charset="-128"/>
            </a:rPr>
            <a:t>図書館</a:t>
          </a:r>
          <a:r>
            <a:rPr kumimoji="1" lang="en-US" altLang="ja-JP" sz="1150">
              <a:latin typeface="BIZ UDゴシック" panose="020B0400000000000000" pitchFamily="49" charset="-128"/>
              <a:ea typeface="BIZ UDゴシック" panose="020B0400000000000000" pitchFamily="49" charset="-128"/>
            </a:rPr>
            <a:t>】</a:t>
          </a:r>
          <a:r>
            <a:rPr kumimoji="1" lang="ja-JP" altLang="en-US" sz="1150">
              <a:latin typeface="BIZ UDゴシック" panose="020B0400000000000000" pitchFamily="49" charset="-128"/>
              <a:ea typeface="BIZ UDゴシック" panose="020B0400000000000000" pitchFamily="49" charset="-128"/>
            </a:rPr>
            <a:t>は、築</a:t>
          </a:r>
          <a:r>
            <a:rPr kumimoji="1" lang="en-US" altLang="ja-JP" sz="1150">
              <a:latin typeface="BIZ UDゴシック" panose="020B0400000000000000" pitchFamily="49" charset="-128"/>
              <a:ea typeface="BIZ UDゴシック" panose="020B0400000000000000" pitchFamily="49" charset="-128"/>
            </a:rPr>
            <a:t>40</a:t>
          </a:r>
          <a:r>
            <a:rPr kumimoji="1" lang="ja-JP" altLang="en-US" sz="1150">
              <a:latin typeface="BIZ UDゴシック" panose="020B0400000000000000" pitchFamily="49" charset="-128"/>
              <a:ea typeface="BIZ UDゴシック" panose="020B0400000000000000" pitchFamily="49" charset="-128"/>
            </a:rPr>
            <a:t>年が経過して老朽化が進んでいる南部図書館について、今後のあり方の検討を行っている。</a:t>
          </a:r>
          <a:r>
            <a:rPr kumimoji="1" lang="en-US" altLang="ja-JP" sz="1150">
              <a:latin typeface="BIZ UDゴシック" panose="020B0400000000000000" pitchFamily="49" charset="-128"/>
              <a:ea typeface="BIZ UDゴシック" panose="020B0400000000000000" pitchFamily="49" charset="-128"/>
            </a:rPr>
            <a:t>【</a:t>
          </a:r>
          <a:r>
            <a:rPr kumimoji="1" lang="ja-JP" altLang="en-US" sz="1150">
              <a:latin typeface="BIZ UDゴシック" panose="020B0400000000000000" pitchFamily="49" charset="-128"/>
              <a:ea typeface="BIZ UDゴシック" panose="020B0400000000000000" pitchFamily="49" charset="-128"/>
            </a:rPr>
            <a:t>消防施設</a:t>
          </a:r>
          <a:r>
            <a:rPr kumimoji="1" lang="en-US" altLang="ja-JP" sz="1150">
              <a:latin typeface="BIZ UDゴシック" panose="020B0400000000000000" pitchFamily="49" charset="-128"/>
              <a:ea typeface="BIZ UDゴシック" panose="020B0400000000000000" pitchFamily="49" charset="-128"/>
            </a:rPr>
            <a:t>】</a:t>
          </a:r>
          <a:r>
            <a:rPr kumimoji="1" lang="ja-JP" altLang="en-US" sz="1150">
              <a:latin typeface="BIZ UDゴシック" panose="020B0400000000000000" pitchFamily="49" charset="-128"/>
              <a:ea typeface="BIZ UDゴシック" panose="020B0400000000000000" pitchFamily="49" charset="-128"/>
            </a:rPr>
            <a:t>は、市内に</a:t>
          </a:r>
          <a:r>
            <a:rPr kumimoji="1" lang="en-US" altLang="ja-JP" sz="1150">
              <a:latin typeface="BIZ UDゴシック" panose="020B0400000000000000" pitchFamily="49" charset="-128"/>
              <a:ea typeface="BIZ UDゴシック" panose="020B0400000000000000" pitchFamily="49" charset="-128"/>
            </a:rPr>
            <a:t>6</a:t>
          </a:r>
          <a:r>
            <a:rPr kumimoji="1" lang="ja-JP" altLang="en-US" sz="1150">
              <a:latin typeface="BIZ UDゴシック" panose="020B0400000000000000" pitchFamily="49" charset="-128"/>
              <a:ea typeface="BIZ UDゴシック" panose="020B0400000000000000" pitchFamily="49" charset="-128"/>
            </a:rPr>
            <a:t>消防署</a:t>
          </a:r>
          <a:r>
            <a:rPr kumimoji="1" lang="en-US" altLang="ja-JP" sz="1150">
              <a:latin typeface="BIZ UDゴシック" panose="020B0400000000000000" pitchFamily="49" charset="-128"/>
              <a:ea typeface="BIZ UDゴシック" panose="020B0400000000000000" pitchFamily="49" charset="-128"/>
            </a:rPr>
            <a:t>12</a:t>
          </a:r>
          <a:r>
            <a:rPr kumimoji="1" lang="ja-JP" altLang="en-US" sz="1150">
              <a:latin typeface="BIZ UDゴシック" panose="020B0400000000000000" pitchFamily="49" charset="-128"/>
              <a:ea typeface="BIZ UDゴシック" panose="020B0400000000000000" pitchFamily="49" charset="-128"/>
            </a:rPr>
            <a:t>分署のほか消防団詰所、器具倉庫、車庫など関係施設の数量が多いため、更新の影響が出にくい。令和３年度に完了した鶴賀消防署豊野分署整備事業のほか、長沼分団詰所の集約化・複合化、芋井・中条の各分団詰所の改築など公共施設等総合管理計画に基づき実施することで数値の改善を見込む。</a:t>
          </a:r>
          <a:endParaRPr kumimoji="1" lang="en-US" altLang="ja-JP" sz="1150">
            <a:latin typeface="BIZ UDゴシック" panose="020B0400000000000000" pitchFamily="49" charset="-128"/>
            <a:ea typeface="BIZ UDゴシック" panose="020B0400000000000000" pitchFamily="49" charset="-128"/>
          </a:endParaRPr>
        </a:p>
        <a:p>
          <a:r>
            <a:rPr kumimoji="1" lang="ja-JP" altLang="en-US" sz="1150">
              <a:latin typeface="BIZ UDゴシック" panose="020B0400000000000000" pitchFamily="49" charset="-128"/>
              <a:ea typeface="BIZ UDゴシック" panose="020B0400000000000000" pitchFamily="49" charset="-128"/>
            </a:rPr>
            <a:t>見込む。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374,038
369,982
834.81
220,270,256
214,425,865
4,444,707
88,989,707
154,408,204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effectLst/>
              <a:latin typeface="+mn-lt"/>
              <a:ea typeface="+mn-ea"/>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年度までは類似団体とほぼ同程度の数値であったが、平成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月及び平成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月の市町村合併を経て市域、人口が増加する一方、市税収入が伸び悩み、数値が悪化した。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税制改正に伴う法人市民税の減少や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サンマリーンながの等大規模事業に係る公債費の増加等があったものの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、大きな変動に至らず、類似団体同様、横ばいとなった。　</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今後も、市税の収納</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率</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向上や公共施設の統廃合や長寿命化、事務事業の見直しを計画的に進め、財政基盤の強化に努める。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59872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94343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令和２年度は前年度と比較し、分子となる扶助費及び物件費等の一般財源が大幅に減少した一方、分母となる臨時財政対策債の増加等により、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ポイント改善した。</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類似団体平均値からは、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下回った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状態ではあるが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、引き続き人件費、公債費、物件費などの経常経費の抑制に努めるとともに、市税の収納</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率</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向上のほか、未利用財産の貸付・売却、使用料など利用者負担の適正化を図り、経常収入の増加に努める。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63</xdr:row>
      <xdr:rowOff>102235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3119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153035</xdr:rowOff>
    </xdr:from>
    <xdr:to>
      <xdr:col>19</xdr:col>
      <xdr:colOff>133350</xdr:colOff>
      <xdr:row>63</xdr:row>
      <xdr:rowOff>102235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78293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153035</xdr:rowOff>
    </xdr:from>
    <xdr:to>
      <xdr:col>15</xdr:col>
      <xdr:colOff>82550</xdr:colOff>
      <xdr:row>63</xdr:row>
      <xdr:rowOff>72072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782935"/>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153035</xdr:rowOff>
    </xdr:from>
    <xdr:to>
      <xdr:col>11</xdr:col>
      <xdr:colOff>31750</xdr:colOff>
      <xdr:row>63</xdr:row>
      <xdr:rowOff>72072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782935"/>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167022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51435</xdr:rowOff>
    </xdr:from>
    <xdr:to>
      <xdr:col>19</xdr:col>
      <xdr:colOff>184150</xdr:colOff>
      <xdr:row>63</xdr:row>
      <xdr:rowOff>153035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163212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21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102235</xdr:rowOff>
    </xdr:from>
    <xdr:to>
      <xdr:col>15</xdr:col>
      <xdr:colOff>133350</xdr:colOff>
      <xdr:row>63</xdr:row>
      <xdr:rowOff>32385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42562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21272</xdr:rowOff>
    </xdr:from>
    <xdr:to>
      <xdr:col>11</xdr:col>
      <xdr:colOff>82550</xdr:colOff>
      <xdr:row>63</xdr:row>
      <xdr:rowOff>122872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133049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102235</xdr:rowOff>
    </xdr:from>
    <xdr:to>
      <xdr:col>7</xdr:col>
      <xdr:colOff>31750</xdr:colOff>
      <xdr:row>63</xdr:row>
      <xdr:rowOff>32385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42562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[136,721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令和元年度は東日本台風災害の影響による物件費の大幅増により、前年度比＋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21,375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円の大幅増となった。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令和２年度における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会計年度任用職員制度以降に伴う科目変更</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により、前年度比</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％増加、物件費は、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台風災害に伴う応急仮設住宅賃借料の減少や臨時・嘱託職員の賃金等の減少により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％減少となり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、人口一人当たりの人件費・物件費等は、前年度より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1,506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台風災害からの復旧作業の進捗により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令和３年度以降、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物件費は縮小していくと推測されるが、その一方で人口は前年度比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1,846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人減となる</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374,038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人となり、人口の減少傾向が顕著になりつつある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引き続き人件費の抑制を図る。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121634</xdr:rowOff>
    </xdr:from>
    <xdr:to>
      <xdr:col>23</xdr:col>
      <xdr:colOff>133350</xdr:colOff>
      <xdr:row>85</xdr:row>
      <xdr:rowOff>147591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694884"/>
          <a:ext cx="838200" cy="2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157438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16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96121</xdr:rowOff>
    </xdr:from>
    <xdr:to>
      <xdr:col>19</xdr:col>
      <xdr:colOff>133350</xdr:colOff>
      <xdr:row>85</xdr:row>
      <xdr:rowOff>121634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26471"/>
          <a:ext cx="889000" cy="36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112475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99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93380</xdr:rowOff>
    </xdr:from>
    <xdr:to>
      <xdr:col>15</xdr:col>
      <xdr:colOff>82550</xdr:colOff>
      <xdr:row>83</xdr:row>
      <xdr:rowOff>96121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323730"/>
          <a:ext cx="889000" cy="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68161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5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93380</xdr:rowOff>
    </xdr:from>
    <xdr:to>
      <xdr:col>11</xdr:col>
      <xdr:colOff>31750</xdr:colOff>
      <xdr:row>83</xdr:row>
      <xdr:rowOff>134367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323730"/>
          <a:ext cx="889000" cy="4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22401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31242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96791</xdr:rowOff>
    </xdr:from>
    <xdr:to>
      <xdr:col>23</xdr:col>
      <xdr:colOff>184150</xdr:colOff>
      <xdr:row>86</xdr:row>
      <xdr:rowOff>26941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67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68868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64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70834</xdr:rowOff>
    </xdr:from>
    <xdr:to>
      <xdr:col>19</xdr:col>
      <xdr:colOff>184150</xdr:colOff>
      <xdr:row>86</xdr:row>
      <xdr:rowOff>984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64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157211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73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45321</xdr:rowOff>
    </xdr:from>
    <xdr:to>
      <xdr:col>15</xdr:col>
      <xdr:colOff>133350</xdr:colOff>
      <xdr:row>83</xdr:row>
      <xdr:rowOff>146921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131698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36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42580</xdr:rowOff>
    </xdr:from>
    <xdr:to>
      <xdr:col>11</xdr:col>
      <xdr:colOff>82550</xdr:colOff>
      <xdr:row>83</xdr:row>
      <xdr:rowOff>144180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7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128957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35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83567</xdr:rowOff>
    </xdr:from>
    <xdr:to>
      <xdr:col>7</xdr:col>
      <xdr:colOff>31750</xdr:colOff>
      <xdr:row>84</xdr:row>
      <xdr:rowOff>13717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1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169944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職務給の原則に適合しない不適正な給与制度の運用（いわゆる「わたり」）を廃止し、平成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年度から職員の職責に応じた職務の級を決定し格付することとした職務給の徹底を図った。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その結果、上記制度移行前の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ポイントのマイナスとなり、前年との比較では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ポイントのマイナスとなった。。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今後も職員の格付け状況等を引き続き検証し必要な見直しを行うことにより、一層の給与水準の適正化に努める。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67129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79459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67129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7773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84364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7773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84364</xdr:rowOff>
    </xdr:from>
    <xdr:to>
      <xdr:col>68</xdr:col>
      <xdr:colOff>152400</xdr:colOff>
      <xdr:row>86</xdr:row>
      <xdr:rowOff>118836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290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年１月の市町村合併により職員数が増加し、類似団体の平均を上回ったが、平成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年度に独自に策定した第四次長野市定員適正化計画（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年度）の計画期間の削減目標</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人に対し、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人の削減を達成した。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その後の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の間に職員数は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人減少してきているところであり、今後も事務事業等の見直しを継続的に行い、本市の実情を考慮しつつ、市民サービスの低下を招くことのないよう、適正な定員管理に努める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76623</xdr:rowOff>
    </xdr:from>
    <xdr:to>
      <xdr:col>81</xdr:col>
      <xdr:colOff>44450</xdr:colOff>
      <xdr:row>62</xdr:row>
      <xdr:rowOff>88688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0652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36406</xdr:rowOff>
    </xdr:from>
    <xdr:to>
      <xdr:col>77</xdr:col>
      <xdr:colOff>44450</xdr:colOff>
      <xdr:row>62</xdr:row>
      <xdr:rowOff>76623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6663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28363</xdr:rowOff>
    </xdr:from>
    <xdr:to>
      <xdr:col>72</xdr:col>
      <xdr:colOff>203200</xdr:colOff>
      <xdr:row>62</xdr:row>
      <xdr:rowOff>36406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582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20320</xdr:rowOff>
    </xdr:from>
    <xdr:to>
      <xdr:col>68</xdr:col>
      <xdr:colOff>152400</xdr:colOff>
      <xdr:row>62</xdr:row>
      <xdr:rowOff>28363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502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79815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37888</xdr:rowOff>
    </xdr:from>
    <xdr:to>
      <xdr:col>81</xdr:col>
      <xdr:colOff>95250</xdr:colOff>
      <xdr:row>62</xdr:row>
      <xdr:rowOff>139488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9965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3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25823</xdr:rowOff>
    </xdr:from>
    <xdr:to>
      <xdr:col>77</xdr:col>
      <xdr:colOff>95250</xdr:colOff>
      <xdr:row>62</xdr:row>
      <xdr:rowOff>127423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112200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157056</xdr:rowOff>
    </xdr:from>
    <xdr:to>
      <xdr:col>73</xdr:col>
      <xdr:colOff>44450</xdr:colOff>
      <xdr:row>62</xdr:row>
      <xdr:rowOff>87206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71983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149013</xdr:rowOff>
    </xdr:from>
    <xdr:to>
      <xdr:col>68</xdr:col>
      <xdr:colOff>203200</xdr:colOff>
      <xdr:row>62</xdr:row>
      <xdr:rowOff>79163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55897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第一庁舎・芸術館建設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第四学校給食センター</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元金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償還</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の本格化、サンマリーンながの改修等の元金償還開始により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、一般会計等における公債費（繰上償還及び借換除く）が増加したことから、令和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年度は前年度に比べ</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　</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、東日本台風災害に係る起債や公共施設の老朽化対策に係る起債により、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公債費の増加が見込まれるため、数値はやや増加する見込みである。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これからは、事業の緊急度や優先性、必要性を十分に検討した上で、「選択と集中」を徹底することにより、公債費の縮減に努める。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121496</xdr:rowOff>
    </xdr:from>
    <xdr:to>
      <xdr:col>81</xdr:col>
      <xdr:colOff>44450</xdr:colOff>
      <xdr:row>40</xdr:row>
      <xdr:rowOff>14394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80804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65194</xdr:rowOff>
    </xdr:from>
    <xdr:to>
      <xdr:col>77</xdr:col>
      <xdr:colOff>44450</xdr:colOff>
      <xdr:row>39</xdr:row>
      <xdr:rowOff>121496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7517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65194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7437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65194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7437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151571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70696</xdr:rowOff>
    </xdr:from>
    <xdr:to>
      <xdr:col>77</xdr:col>
      <xdr:colOff>95250</xdr:colOff>
      <xdr:row>40</xdr:row>
      <xdr:rowOff>846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14394</xdr:rowOff>
    </xdr:from>
    <xdr:to>
      <xdr:col>73</xdr:col>
      <xdr:colOff>44450</xdr:colOff>
      <xdr:row>39</xdr:row>
      <xdr:rowOff>115994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126171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第一学校給食センター改築関連の市債の皆減や交付税措置される災害対策債の増に伴い将来負担額から控除される見込額の増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により、前年度に比べて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7.9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とも、重要性や緊急性などを十分に踏まえながら施策を厳選し、地方債の借り入れに際しては償還時に地方交付税措置のある有利な地方債を活用するなど、将来負担が過度に上昇しないよう取り組んで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143171</xdr:rowOff>
    </xdr:from>
    <xdr:to>
      <xdr:col>81</xdr:col>
      <xdr:colOff>44450</xdr:colOff>
      <xdr:row>16</xdr:row>
      <xdr:rowOff>35264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14921"/>
          <a:ext cx="838200" cy="6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152823</xdr:rowOff>
    </xdr:from>
    <xdr:to>
      <xdr:col>77</xdr:col>
      <xdr:colOff>44450</xdr:colOff>
      <xdr:row>16</xdr:row>
      <xdr:rowOff>35264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724573"/>
          <a:ext cx="8890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152823</xdr:rowOff>
    </xdr:from>
    <xdr:to>
      <xdr:col>72</xdr:col>
      <xdr:colOff>203200</xdr:colOff>
      <xdr:row>15</xdr:row>
      <xdr:rowOff>170519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724573"/>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70781</xdr:rowOff>
    </xdr:from>
    <xdr:to>
      <xdr:col>68</xdr:col>
      <xdr:colOff>152400</xdr:colOff>
      <xdr:row>15</xdr:row>
      <xdr:rowOff>170519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642531"/>
          <a:ext cx="8890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147379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92371</xdr:rowOff>
    </xdr:from>
    <xdr:to>
      <xdr:col>81</xdr:col>
      <xdr:colOff>95250</xdr:colOff>
      <xdr:row>16</xdr:row>
      <xdr:rowOff>22521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64448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3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155914</xdr:rowOff>
    </xdr:from>
    <xdr:to>
      <xdr:col>77</xdr:col>
      <xdr:colOff>95250</xdr:colOff>
      <xdr:row>16</xdr:row>
      <xdr:rowOff>86064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2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70841</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14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102023</xdr:rowOff>
    </xdr:from>
    <xdr:to>
      <xdr:col>73</xdr:col>
      <xdr:colOff>44450</xdr:colOff>
      <xdr:row>16</xdr:row>
      <xdr:rowOff>32173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6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16950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76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119719</xdr:rowOff>
    </xdr:from>
    <xdr:to>
      <xdr:col>68</xdr:col>
      <xdr:colOff>203200</xdr:colOff>
      <xdr:row>16</xdr:row>
      <xdr:rowOff>49869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34646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77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19981</xdr:rowOff>
    </xdr:from>
    <xdr:to>
      <xdr:col>64</xdr:col>
      <xdr:colOff>152400</xdr:colOff>
      <xdr:row>15</xdr:row>
      <xdr:rowOff>121581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5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131758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374,038
369,982
834.81
220,270,256
214,425,865
4,444,707
88,989,707
154,408,204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に係る経常収支比率が類似団体平均値を下回っており、これまで指定管理者制度の積極的な導入やＰＦＩなど、民間活力の活用による職員数の抑制、時間外勤務手当の縮減などに努めてきたことによるもの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また、前年度との比較で経常収支比率が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ポイント上昇したのは、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会計年度任用職員制度移行に伴う科目変更による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増などにより、人件費における経常経費充当一般財源が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10.6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億円の増となったことが主な要因である。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37</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915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5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53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68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に係る経常収支比率が類似施設と比較して高くなっているのは、業務の民間委託を推進してきたたことと、他の類似都市にない要因として、オリンピック開催に伴い建設した大型の競技施設の管理運営委託費が要因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会計年度任用職員制度移行に伴う臨時・嘱託職員賃金等の減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により、前年度と比較して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大幅に減少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した。なお、類似都市平均と比較すると</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ポイント上回っており、昨年度からの類似都市平均との差は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縮まった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167821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08300"/>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167821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845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91621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845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91621</xdr:rowOff>
    </xdr:from>
    <xdr:to>
      <xdr:col>69</xdr:col>
      <xdr:colOff>92075</xdr:colOff>
      <xdr:row>17</xdr:row>
      <xdr:rowOff>146050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062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86377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40821</xdr:rowOff>
    </xdr:from>
    <xdr:to>
      <xdr:col>69</xdr:col>
      <xdr:colOff>142875</xdr:colOff>
      <xdr:row>17</xdr:row>
      <xdr:rowOff>142421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127198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扶助費に係る経常収支比率が類似団体平均値と比較して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ポイント下回っており、また前年度と比較すると</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ポイント減少している。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主に子ども等への福祉医療費及び生活保護受給者へ医療扶助</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の一般財源の減などが要因である。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扶助費については、今後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少子化対策の充実や高齢者の増加、障害者（児）介護給付費・訓練等給付費等に要する費用などにより増加が見込まれることから、法定外事業の見直しなどに取り組んでいく。</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82550</xdr:rowOff>
    </xdr:from>
    <xdr:to>
      <xdr:col>24</xdr:col>
      <xdr:colOff>25400</xdr:colOff>
      <xdr:row>54</xdr:row>
      <xdr:rowOff>25400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169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25400</xdr:rowOff>
    </xdr:from>
    <xdr:to>
      <xdr:col>19</xdr:col>
      <xdr:colOff>187325</xdr:colOff>
      <xdr:row>54</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283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31750</xdr:rowOff>
    </xdr:from>
    <xdr:to>
      <xdr:col>24</xdr:col>
      <xdr:colOff>76200</xdr:colOff>
      <xdr:row>53</xdr:row>
      <xdr:rowOff>133350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146050</xdr:rowOff>
    </xdr:from>
    <xdr:to>
      <xdr:col>20</xdr:col>
      <xdr:colOff>38100</xdr:colOff>
      <xdr:row>54</xdr:row>
      <xdr:rowOff>76200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86377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0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その他の主なものは、介護保険特別会計、国民健康保険特別会計、後期高齢者医療特別会計への繰出金であり、令和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年度は、類似団体との比較においては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ポイント低くなっている。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今後は高齢化の進展に伴う保険給付費の増加などが見込まれることから、法定基準外の繰出金の抑制に努める。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3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44450</xdr:rowOff>
    </xdr:from>
    <xdr:to>
      <xdr:col>82</xdr:col>
      <xdr:colOff>107950</xdr:colOff>
      <xdr:row>57</xdr:row>
      <xdr:rowOff>146050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17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44450</xdr:rowOff>
    </xdr:from>
    <xdr:to>
      <xdr:col>78</xdr:col>
      <xdr:colOff>69850</xdr:colOff>
      <xdr:row>57</xdr:row>
      <xdr:rowOff>57150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1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6350</xdr:rowOff>
    </xdr:from>
    <xdr:to>
      <xdr:col>73</xdr:col>
      <xdr:colOff>180975</xdr:colOff>
      <xdr:row>57</xdr:row>
      <xdr:rowOff>57150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79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6350</xdr:rowOff>
    </xdr:from>
    <xdr:to>
      <xdr:col>69</xdr:col>
      <xdr:colOff>92075</xdr:colOff>
      <xdr:row>57</xdr:row>
      <xdr:rowOff>107950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79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111777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165100</xdr:rowOff>
    </xdr:from>
    <xdr:to>
      <xdr:col>78</xdr:col>
      <xdr:colOff>120650</xdr:colOff>
      <xdr:row>57</xdr:row>
      <xdr:rowOff>95250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105427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6350</xdr:rowOff>
    </xdr:from>
    <xdr:to>
      <xdr:col>74</xdr:col>
      <xdr:colOff>31750</xdr:colOff>
      <xdr:row>57</xdr:row>
      <xdr:rowOff>107950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118127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127000</xdr:rowOff>
    </xdr:from>
    <xdr:to>
      <xdr:col>69</xdr:col>
      <xdr:colOff>142875</xdr:colOff>
      <xdr:row>57</xdr:row>
      <xdr:rowOff>57150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67327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補助費等に係る経常収支比率が類似団体と比較して高くなっているのは、下水道事業における企業債償還額に対する補助金が多額になっていることが要因のひとつである。</a:t>
          </a:r>
          <a:endPar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令和元年度に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幼稚園・認定こども園施設型給付費の増加等により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一時的に上昇したものの、平成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、下水道整備率の向上に伴い</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事業の平準化が進</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み、</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傾向となっている。</a:t>
          </a:r>
          <a:endParaRPr lang="ja-JP" altLang="ja-JP" sz="12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62230</xdr:rowOff>
    </xdr:from>
    <xdr:to>
      <xdr:col>82</xdr:col>
      <xdr:colOff>107950</xdr:colOff>
      <xdr:row>35</xdr:row>
      <xdr:rowOff>92710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062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92710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07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107950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07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107950</xdr:rowOff>
    </xdr:from>
    <xdr:to>
      <xdr:col>69</xdr:col>
      <xdr:colOff>92075</xdr:colOff>
      <xdr:row>35</xdr:row>
      <xdr:rowOff>130810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10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11430</xdr:rowOff>
    </xdr:from>
    <xdr:to>
      <xdr:col>82</xdr:col>
      <xdr:colOff>158750</xdr:colOff>
      <xdr:row>35</xdr:row>
      <xdr:rowOff>113030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154957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8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128287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105427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57150</xdr:rowOff>
    </xdr:from>
    <xdr:to>
      <xdr:col>69</xdr:col>
      <xdr:colOff>142875</xdr:colOff>
      <xdr:row>35</xdr:row>
      <xdr:rowOff>158750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80010</xdr:rowOff>
    </xdr:from>
    <xdr:to>
      <xdr:col>65</xdr:col>
      <xdr:colOff>53975</xdr:colOff>
      <xdr:row>36</xdr:row>
      <xdr:rowOff>10160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166387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オリンピック開催時の多額の起債の償還が平成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年度に終了した一方で、第四学校給食センター</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建設、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高機能消防指令システム・中央消防署整備事業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の償還開始により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令和元年度は上昇したものの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令和２年度は第一学校給食センター改築関連の市債皆減等により、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したものである。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今後、東日本台風災害に係る起債や公共施設の老朽化対策に係る起債により、公債費</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の増加が見込まれる。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78</xdr:row>
      <xdr:rowOff>111761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4772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66039</xdr:rowOff>
    </xdr:from>
    <xdr:to>
      <xdr:col>19</xdr:col>
      <xdr:colOff>187325</xdr:colOff>
      <xdr:row>78</xdr:row>
      <xdr:rowOff>111761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439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66039</xdr:rowOff>
    </xdr:from>
    <xdr:to>
      <xdr:col>15</xdr:col>
      <xdr:colOff>98425</xdr:colOff>
      <xdr:row>78</xdr:row>
      <xdr:rowOff>96520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439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100330</xdr:rowOff>
    </xdr:from>
    <xdr:to>
      <xdr:col>11</xdr:col>
      <xdr:colOff>9525</xdr:colOff>
      <xdr:row>78</xdr:row>
      <xdr:rowOff>96520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3019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60961</xdr:rowOff>
    </xdr:from>
    <xdr:to>
      <xdr:col>20</xdr:col>
      <xdr:colOff>38100</xdr:colOff>
      <xdr:row>78</xdr:row>
      <xdr:rowOff>162561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147338</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15239</xdr:rowOff>
    </xdr:from>
    <xdr:to>
      <xdr:col>15</xdr:col>
      <xdr:colOff>149225</xdr:colOff>
      <xdr:row>78</xdr:row>
      <xdr:rowOff>116839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45720</xdr:rowOff>
    </xdr:from>
    <xdr:to>
      <xdr:col>11</xdr:col>
      <xdr:colOff>60325</xdr:colOff>
      <xdr:row>78</xdr:row>
      <xdr:rowOff>147320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132097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経常収支比率は、類似団体と比較して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、東日本台風災害</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関連事業に係る物件費等の経常経費充当一般財源の減により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公共</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施設の長寿命化</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対策</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経費の増加が見込まれるため、</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施設の統廃合・複合化などを徹底し、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事業の選択と集中など、経常的経費の抑制に努めていく。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43180</xdr:rowOff>
    </xdr:from>
    <xdr:to>
      <xdr:col>82</xdr:col>
      <xdr:colOff>107950</xdr:colOff>
      <xdr:row>74</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27304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20320</xdr:rowOff>
    </xdr:from>
    <xdr:to>
      <xdr:col>78</xdr:col>
      <xdr:colOff>69850</xdr:colOff>
      <xdr:row>74</xdr:row>
      <xdr:rowOff>127000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2707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33038</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20320</xdr:rowOff>
    </xdr:from>
    <xdr:to>
      <xdr:col>73</xdr:col>
      <xdr:colOff>180975</xdr:colOff>
      <xdr:row>74</xdr:row>
      <xdr:rowOff>104140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27076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74</xdr:row>
      <xdr:rowOff>157480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004800" y="12791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113047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59707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163830</xdr:rowOff>
    </xdr:from>
    <xdr:to>
      <xdr:col>82</xdr:col>
      <xdr:colOff>158750</xdr:colOff>
      <xdr:row>74</xdr:row>
      <xdr:rowOff>93980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8907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76200</xdr:rowOff>
    </xdr:from>
    <xdr:to>
      <xdr:col>78</xdr:col>
      <xdr:colOff>120650</xdr:colOff>
      <xdr:row>75</xdr:row>
      <xdr:rowOff>6350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140970</xdr:rowOff>
    </xdr:from>
    <xdr:to>
      <xdr:col>74</xdr:col>
      <xdr:colOff>31750</xdr:colOff>
      <xdr:row>74</xdr:row>
      <xdr:rowOff>71120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81297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53340</xdr:rowOff>
    </xdr:from>
    <xdr:to>
      <xdr:col>69</xdr:col>
      <xdr:colOff>142875</xdr:colOff>
      <xdr:row>74</xdr:row>
      <xdr:rowOff>154940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165117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106680</xdr:rowOff>
    </xdr:from>
    <xdr:to>
      <xdr:col>65</xdr:col>
      <xdr:colOff>53975</xdr:colOff>
      <xdr:row>75</xdr:row>
      <xdr:rowOff>36830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47007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64897</xdr:rowOff>
    </xdr:from>
    <xdr:to>
      <xdr:col>29</xdr:col>
      <xdr:colOff>127000</xdr:colOff>
      <xdr:row>15</xdr:row>
      <xdr:rowOff>130322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84272"/>
          <a:ext cx="647700" cy="65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130322</xdr:rowOff>
    </xdr:from>
    <xdr:to>
      <xdr:col>26</xdr:col>
      <xdr:colOff>50800</xdr:colOff>
      <xdr:row>16</xdr:row>
      <xdr:rowOff>65948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49697"/>
          <a:ext cx="698500" cy="107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65948</xdr:rowOff>
    </xdr:from>
    <xdr:to>
      <xdr:col>22</xdr:col>
      <xdr:colOff>114300</xdr:colOff>
      <xdr:row>16</xdr:row>
      <xdr:rowOff>92100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56773"/>
          <a:ext cx="698500" cy="26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92100</xdr:rowOff>
    </xdr:from>
    <xdr:to>
      <xdr:col>18</xdr:col>
      <xdr:colOff>177800</xdr:colOff>
      <xdr:row>16</xdr:row>
      <xdr:rowOff>104399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82925"/>
          <a:ext cx="698500" cy="12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41724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14097</xdr:rowOff>
    </xdr:from>
    <xdr:to>
      <xdr:col>29</xdr:col>
      <xdr:colOff>177800</xdr:colOff>
      <xdr:row>15</xdr:row>
      <xdr:rowOff>115697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33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30624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79522</xdr:rowOff>
    </xdr:from>
    <xdr:to>
      <xdr:col>26</xdr:col>
      <xdr:colOff>101600</xdr:colOff>
      <xdr:row>16</xdr:row>
      <xdr:rowOff>9672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98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19849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67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15148</xdr:rowOff>
    </xdr:from>
    <xdr:to>
      <xdr:col>22</xdr:col>
      <xdr:colOff>165100</xdr:colOff>
      <xdr:row>16</xdr:row>
      <xdr:rowOff>116748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05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126925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7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41300</xdr:rowOff>
    </xdr:from>
    <xdr:to>
      <xdr:col>19</xdr:col>
      <xdr:colOff>38100</xdr:colOff>
      <xdr:row>16</xdr:row>
      <xdr:rowOff>142900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3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153077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0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53599</xdr:rowOff>
    </xdr:from>
    <xdr:to>
      <xdr:col>15</xdr:col>
      <xdr:colOff>101600</xdr:colOff>
      <xdr:row>16</xdr:row>
      <xdr:rowOff>155199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44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165376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1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197980</xdr:rowOff>
    </xdr:from>
    <xdr:to>
      <xdr:col>29</xdr:col>
      <xdr:colOff>127000</xdr:colOff>
      <xdr:row>35</xdr:row>
      <xdr:rowOff>301727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08330"/>
          <a:ext cx="647700" cy="103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301727</xdr:rowOff>
    </xdr:from>
    <xdr:to>
      <xdr:col>26</xdr:col>
      <xdr:colOff>50800</xdr:colOff>
      <xdr:row>36</xdr:row>
      <xdr:rowOff>37161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12077"/>
          <a:ext cx="698500" cy="78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37161</xdr:rowOff>
    </xdr:from>
    <xdr:to>
      <xdr:col>22</xdr:col>
      <xdr:colOff>114300</xdr:colOff>
      <xdr:row>36</xdr:row>
      <xdr:rowOff>44514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90411"/>
          <a:ext cx="698500" cy="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44514</xdr:rowOff>
    </xdr:from>
    <xdr:to>
      <xdr:col>18</xdr:col>
      <xdr:colOff>177800</xdr:colOff>
      <xdr:row>36</xdr:row>
      <xdr:rowOff>118656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97764"/>
          <a:ext cx="698500" cy="74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219753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188625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147180</xdr:rowOff>
    </xdr:from>
    <xdr:to>
      <xdr:col>29</xdr:col>
      <xdr:colOff>177800</xdr:colOff>
      <xdr:row>35</xdr:row>
      <xdr:rowOff>248780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5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119257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250927</xdr:rowOff>
    </xdr:from>
    <xdr:to>
      <xdr:col>26</xdr:col>
      <xdr:colOff>101600</xdr:colOff>
      <xdr:row>36</xdr:row>
      <xdr:rowOff>9627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61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337304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4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329261</xdr:rowOff>
    </xdr:from>
    <xdr:to>
      <xdr:col>22</xdr:col>
      <xdr:colOff>165100</xdr:colOff>
      <xdr:row>36</xdr:row>
      <xdr:rowOff>87961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39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72738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0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336614</xdr:rowOff>
    </xdr:from>
    <xdr:to>
      <xdr:col>19</xdr:col>
      <xdr:colOff>38100</xdr:colOff>
      <xdr:row>36</xdr:row>
      <xdr:rowOff>95314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46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80091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03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67856</xdr:rowOff>
    </xdr:from>
    <xdr:to>
      <xdr:col>15</xdr:col>
      <xdr:colOff>101600</xdr:colOff>
      <xdr:row>36</xdr:row>
      <xdr:rowOff>169456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21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154233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0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374,038
369,982
834.81
220,270,256
214,425,865
4,444,707
88,989,707
154,408,204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101165</xdr:rowOff>
    </xdr:from>
    <xdr:to>
      <xdr:col>24</xdr:col>
      <xdr:colOff>63500</xdr:colOff>
      <xdr:row>35</xdr:row>
      <xdr:rowOff>32356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30465"/>
          <a:ext cx="838200" cy="10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32356</xdr:rowOff>
    </xdr:from>
    <xdr:to>
      <xdr:col>19</xdr:col>
      <xdr:colOff>177800</xdr:colOff>
      <xdr:row>35</xdr:row>
      <xdr:rowOff>64131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33106"/>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56881</xdr:rowOff>
    </xdr:from>
    <xdr:to>
      <xdr:col>15</xdr:col>
      <xdr:colOff>50800</xdr:colOff>
      <xdr:row>35</xdr:row>
      <xdr:rowOff>64131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57631"/>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56881</xdr:rowOff>
    </xdr:from>
    <xdr:to>
      <xdr:col>10</xdr:col>
      <xdr:colOff>114300</xdr:colOff>
      <xdr:row>35</xdr:row>
      <xdr:rowOff>122555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57631"/>
          <a:ext cx="889000" cy="6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73858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80194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50365</xdr:rowOff>
    </xdr:from>
    <xdr:to>
      <xdr:col>24</xdr:col>
      <xdr:colOff>114300</xdr:colOff>
      <xdr:row>34</xdr:row>
      <xdr:rowOff>151965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7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73242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3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153006</xdr:rowOff>
    </xdr:from>
    <xdr:to>
      <xdr:col>20</xdr:col>
      <xdr:colOff>38100</xdr:colOff>
      <xdr:row>35</xdr:row>
      <xdr:rowOff>83156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8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99683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5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13331</xdr:rowOff>
    </xdr:from>
    <xdr:to>
      <xdr:col>15</xdr:col>
      <xdr:colOff>101600</xdr:colOff>
      <xdr:row>35</xdr:row>
      <xdr:rowOff>114931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1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131458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8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6081</xdr:rowOff>
    </xdr:from>
    <xdr:to>
      <xdr:col>10</xdr:col>
      <xdr:colOff>165100</xdr:colOff>
      <xdr:row>35</xdr:row>
      <xdr:rowOff>107681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124208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8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71755</xdr:rowOff>
    </xdr:from>
    <xdr:to>
      <xdr:col>6</xdr:col>
      <xdr:colOff>38100</xdr:colOff>
      <xdr:row>36</xdr:row>
      <xdr:rowOff>1905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18432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4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147152</xdr:rowOff>
    </xdr:from>
    <xdr:to>
      <xdr:col>24</xdr:col>
      <xdr:colOff>63500</xdr:colOff>
      <xdr:row>55</xdr:row>
      <xdr:rowOff>34338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405452"/>
          <a:ext cx="8382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73499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7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147152</xdr:rowOff>
    </xdr:from>
    <xdr:to>
      <xdr:col>19</xdr:col>
      <xdr:colOff>177800</xdr:colOff>
      <xdr:row>57</xdr:row>
      <xdr:rowOff>111468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405452"/>
          <a:ext cx="889000" cy="47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87581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109844</xdr:rowOff>
    </xdr:from>
    <xdr:to>
      <xdr:col>15</xdr:col>
      <xdr:colOff>50800</xdr:colOff>
      <xdr:row>57</xdr:row>
      <xdr:rowOff>111468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82494"/>
          <a:ext cx="889000" cy="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67691</xdr:rowOff>
    </xdr:from>
    <xdr:to>
      <xdr:col>10</xdr:col>
      <xdr:colOff>114300</xdr:colOff>
      <xdr:row>57</xdr:row>
      <xdr:rowOff>109844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40341"/>
          <a:ext cx="889000" cy="4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18063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163225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154988</xdr:rowOff>
    </xdr:from>
    <xdr:to>
      <xdr:col>24</xdr:col>
      <xdr:colOff>114300</xdr:colOff>
      <xdr:row>55</xdr:row>
      <xdr:rowOff>85138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1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6415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6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96352</xdr:rowOff>
    </xdr:from>
    <xdr:to>
      <xdr:col>20</xdr:col>
      <xdr:colOff>38100</xdr:colOff>
      <xdr:row>55</xdr:row>
      <xdr:rowOff>26502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35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43029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12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60668</xdr:rowOff>
    </xdr:from>
    <xdr:to>
      <xdr:col>15</xdr:col>
      <xdr:colOff>101600</xdr:colOff>
      <xdr:row>57</xdr:row>
      <xdr:rowOff>162268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3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153395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2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59044</xdr:rowOff>
    </xdr:from>
    <xdr:to>
      <xdr:col>10</xdr:col>
      <xdr:colOff>165100</xdr:colOff>
      <xdr:row>57</xdr:row>
      <xdr:rowOff>160644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3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5721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6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16891</xdr:rowOff>
    </xdr:from>
    <xdr:to>
      <xdr:col>6</xdr:col>
      <xdr:colOff>38100</xdr:colOff>
      <xdr:row>57</xdr:row>
      <xdr:rowOff>118491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135018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6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149606</xdr:rowOff>
    </xdr:from>
    <xdr:to>
      <xdr:col>24</xdr:col>
      <xdr:colOff>63500</xdr:colOff>
      <xdr:row>77</xdr:row>
      <xdr:rowOff>45213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79806"/>
          <a:ext cx="838200" cy="6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124537</xdr:rowOff>
    </xdr:from>
    <xdr:to>
      <xdr:col>19</xdr:col>
      <xdr:colOff>177800</xdr:colOff>
      <xdr:row>77</xdr:row>
      <xdr:rowOff>45213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54737"/>
          <a:ext cx="8890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116933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103657</xdr:rowOff>
    </xdr:from>
    <xdr:to>
      <xdr:col>15</xdr:col>
      <xdr:colOff>50800</xdr:colOff>
      <xdr:row>76</xdr:row>
      <xdr:rowOff>124537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33857"/>
          <a:ext cx="889000" cy="2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167742</xdr:rowOff>
    </xdr:from>
    <xdr:to>
      <xdr:col>10</xdr:col>
      <xdr:colOff>114300</xdr:colOff>
      <xdr:row>76</xdr:row>
      <xdr:rowOff>103657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026492"/>
          <a:ext cx="889000" cy="10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107256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30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115715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31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98806</xdr:rowOff>
    </xdr:from>
    <xdr:to>
      <xdr:col>24</xdr:col>
      <xdr:colOff>114300</xdr:colOff>
      <xdr:row>77</xdr:row>
      <xdr:rowOff>28956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2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121683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98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165863</xdr:rowOff>
    </xdr:from>
    <xdr:to>
      <xdr:col>20</xdr:col>
      <xdr:colOff>38100</xdr:colOff>
      <xdr:row>77</xdr:row>
      <xdr:rowOff>96013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9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112540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97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73737</xdr:rowOff>
    </xdr:from>
    <xdr:to>
      <xdr:col>15</xdr:col>
      <xdr:colOff>101600</xdr:colOff>
      <xdr:row>77</xdr:row>
      <xdr:rowOff>3887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0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20414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87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52857</xdr:rowOff>
    </xdr:from>
    <xdr:to>
      <xdr:col>10</xdr:col>
      <xdr:colOff>165100</xdr:colOff>
      <xdr:row>76</xdr:row>
      <xdr:rowOff>154457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170984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85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116942</xdr:rowOff>
    </xdr:from>
    <xdr:to>
      <xdr:col>6</xdr:col>
      <xdr:colOff>38100</xdr:colOff>
      <xdr:row>76</xdr:row>
      <xdr:rowOff>47092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97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63619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75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117526</xdr:rowOff>
    </xdr:from>
    <xdr:to>
      <xdr:col>24</xdr:col>
      <xdr:colOff>63500</xdr:colOff>
      <xdr:row>97</xdr:row>
      <xdr:rowOff>125361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748176"/>
          <a:ext cx="838200" cy="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125361</xdr:rowOff>
    </xdr:from>
    <xdr:to>
      <xdr:col>19</xdr:col>
      <xdr:colOff>177800</xdr:colOff>
      <xdr:row>97</xdr:row>
      <xdr:rowOff>160910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56011"/>
          <a:ext cx="889000" cy="3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144653</xdr:rowOff>
    </xdr:from>
    <xdr:to>
      <xdr:col>15</xdr:col>
      <xdr:colOff>50800</xdr:colOff>
      <xdr:row>97</xdr:row>
      <xdr:rowOff>160910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775303"/>
          <a:ext cx="889000" cy="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144653</xdr:rowOff>
    </xdr:from>
    <xdr:to>
      <xdr:col>10</xdr:col>
      <xdr:colOff>114300</xdr:colOff>
      <xdr:row>97</xdr:row>
      <xdr:rowOff>157060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75303"/>
          <a:ext cx="889000" cy="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66726</xdr:rowOff>
    </xdr:from>
    <xdr:to>
      <xdr:col>24</xdr:col>
      <xdr:colOff>114300</xdr:colOff>
      <xdr:row>97</xdr:row>
      <xdr:rowOff>168326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9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153103</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74561</xdr:rowOff>
    </xdr:from>
    <xdr:to>
      <xdr:col>20</xdr:col>
      <xdr:colOff>38100</xdr:colOff>
      <xdr:row>98</xdr:row>
      <xdr:rowOff>4711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0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167288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9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110110</xdr:rowOff>
    </xdr:from>
    <xdr:to>
      <xdr:col>15</xdr:col>
      <xdr:colOff>101600</xdr:colOff>
      <xdr:row>98</xdr:row>
      <xdr:rowOff>40260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4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31387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3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93853</xdr:rowOff>
    </xdr:from>
    <xdr:to>
      <xdr:col>10</xdr:col>
      <xdr:colOff>165100</xdr:colOff>
      <xdr:row>98</xdr:row>
      <xdr:rowOff>24003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15130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106260</xdr:rowOff>
    </xdr:from>
    <xdr:to>
      <xdr:col>6</xdr:col>
      <xdr:colOff>38100</xdr:colOff>
      <xdr:row>98</xdr:row>
      <xdr:rowOff>36410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27537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2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40853</xdr:rowOff>
    </xdr:from>
    <xdr:to>
      <xdr:col>55</xdr:col>
      <xdr:colOff>0</xdr:colOff>
      <xdr:row>37</xdr:row>
      <xdr:rowOff>35855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355803"/>
          <a:ext cx="838200" cy="102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35855</xdr:rowOff>
    </xdr:from>
    <xdr:to>
      <xdr:col>50</xdr:col>
      <xdr:colOff>114300</xdr:colOff>
      <xdr:row>37</xdr:row>
      <xdr:rowOff>75334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79505"/>
          <a:ext cx="889000" cy="3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66860</xdr:rowOff>
    </xdr:from>
    <xdr:to>
      <xdr:col>45</xdr:col>
      <xdr:colOff>177800</xdr:colOff>
      <xdr:row>37</xdr:row>
      <xdr:rowOff>75334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410510"/>
          <a:ext cx="8890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66860</xdr:rowOff>
    </xdr:from>
    <xdr:to>
      <xdr:col>41</xdr:col>
      <xdr:colOff>50800</xdr:colOff>
      <xdr:row>37</xdr:row>
      <xdr:rowOff>94643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10510"/>
          <a:ext cx="889000" cy="2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44330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38531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55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161503</xdr:rowOff>
    </xdr:from>
    <xdr:to>
      <xdr:col>55</xdr:col>
      <xdr:colOff>50800</xdr:colOff>
      <xdr:row>31</xdr:row>
      <xdr:rowOff>91653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30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12930</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15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156505</xdr:rowOff>
    </xdr:from>
    <xdr:to>
      <xdr:col>50</xdr:col>
      <xdr:colOff>165100</xdr:colOff>
      <xdr:row>37</xdr:row>
      <xdr:rowOff>86655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2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103182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1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24534</xdr:rowOff>
    </xdr:from>
    <xdr:to>
      <xdr:col>46</xdr:col>
      <xdr:colOff>38100</xdr:colOff>
      <xdr:row>37</xdr:row>
      <xdr:rowOff>126134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6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142661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1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16060</xdr:rowOff>
    </xdr:from>
    <xdr:to>
      <xdr:col>41</xdr:col>
      <xdr:colOff>101600</xdr:colOff>
      <xdr:row>37</xdr:row>
      <xdr:rowOff>117660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134187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1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43843</xdr:rowOff>
    </xdr:from>
    <xdr:to>
      <xdr:col>36</xdr:col>
      <xdr:colOff>165100</xdr:colOff>
      <xdr:row>37</xdr:row>
      <xdr:rowOff>145443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8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161970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16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167540</xdr:rowOff>
    </xdr:from>
    <xdr:to>
      <xdr:col>55</xdr:col>
      <xdr:colOff>0</xdr:colOff>
      <xdr:row>56</xdr:row>
      <xdr:rowOff>147064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597290"/>
          <a:ext cx="838200" cy="15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167540</xdr:rowOff>
    </xdr:from>
    <xdr:to>
      <xdr:col>50</xdr:col>
      <xdr:colOff>114300</xdr:colOff>
      <xdr:row>57</xdr:row>
      <xdr:rowOff>62450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597290"/>
          <a:ext cx="889000" cy="2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135107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58465</xdr:rowOff>
    </xdr:from>
    <xdr:to>
      <xdr:col>45</xdr:col>
      <xdr:colOff>177800</xdr:colOff>
      <xdr:row>57</xdr:row>
      <xdr:rowOff>62450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659665"/>
          <a:ext cx="889000" cy="17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89065</xdr:rowOff>
    </xdr:from>
    <xdr:to>
      <xdr:col>41</xdr:col>
      <xdr:colOff>50800</xdr:colOff>
      <xdr:row>56</xdr:row>
      <xdr:rowOff>58465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518815"/>
          <a:ext cx="889000" cy="14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25068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52713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96264</xdr:rowOff>
    </xdr:from>
    <xdr:to>
      <xdr:col>55</xdr:col>
      <xdr:colOff>50800</xdr:colOff>
      <xdr:row>57</xdr:row>
      <xdr:rowOff>26414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9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74691</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116740</xdr:rowOff>
    </xdr:from>
    <xdr:to>
      <xdr:col>50</xdr:col>
      <xdr:colOff>165100</xdr:colOff>
      <xdr:row>56</xdr:row>
      <xdr:rowOff>46890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4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63417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3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11650</xdr:rowOff>
    </xdr:from>
    <xdr:to>
      <xdr:col>46</xdr:col>
      <xdr:colOff>38100</xdr:colOff>
      <xdr:row>57</xdr:row>
      <xdr:rowOff>113250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104377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87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7665</xdr:rowOff>
    </xdr:from>
    <xdr:to>
      <xdr:col>41</xdr:col>
      <xdr:colOff>101600</xdr:colOff>
      <xdr:row>56</xdr:row>
      <xdr:rowOff>109265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0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125792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38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38265</xdr:rowOff>
    </xdr:from>
    <xdr:to>
      <xdr:col>36</xdr:col>
      <xdr:colOff>165100</xdr:colOff>
      <xdr:row>55</xdr:row>
      <xdr:rowOff>139865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4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156392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24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100106</xdr:rowOff>
    </xdr:from>
    <xdr:to>
      <xdr:col>55</xdr:col>
      <xdr:colOff>0</xdr:colOff>
      <xdr:row>76</xdr:row>
      <xdr:rowOff>1146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958856"/>
          <a:ext cx="838200" cy="7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94668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24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100106</xdr:rowOff>
    </xdr:from>
    <xdr:to>
      <xdr:col>50</xdr:col>
      <xdr:colOff>114300</xdr:colOff>
      <xdr:row>75</xdr:row>
      <xdr:rowOff>163886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2958856"/>
          <a:ext cx="889000" cy="6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64310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117594</xdr:rowOff>
    </xdr:from>
    <xdr:to>
      <xdr:col>45</xdr:col>
      <xdr:colOff>177800</xdr:colOff>
      <xdr:row>75</xdr:row>
      <xdr:rowOff>163886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2804894"/>
          <a:ext cx="889000" cy="21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122328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128796</xdr:rowOff>
    </xdr:from>
    <xdr:to>
      <xdr:col>41</xdr:col>
      <xdr:colOff>50800</xdr:colOff>
      <xdr:row>74</xdr:row>
      <xdr:rowOff>117594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2473196"/>
          <a:ext cx="889000" cy="33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94804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2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58892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6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121796</xdr:rowOff>
    </xdr:from>
    <xdr:to>
      <xdr:col>55</xdr:col>
      <xdr:colOff>50800</xdr:colOff>
      <xdr:row>76</xdr:row>
      <xdr:rowOff>51946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98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144673</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83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49306</xdr:rowOff>
    </xdr:from>
    <xdr:to>
      <xdr:col>50</xdr:col>
      <xdr:colOff>165100</xdr:colOff>
      <xdr:row>75</xdr:row>
      <xdr:rowOff>150906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9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167433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68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113086</xdr:rowOff>
    </xdr:from>
    <xdr:to>
      <xdr:col>46</xdr:col>
      <xdr:colOff>38100</xdr:colOff>
      <xdr:row>76</xdr:row>
      <xdr:rowOff>43236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97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59763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7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66794</xdr:rowOff>
    </xdr:from>
    <xdr:to>
      <xdr:col>41</xdr:col>
      <xdr:colOff>101600</xdr:colOff>
      <xdr:row>74</xdr:row>
      <xdr:rowOff>168394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7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13471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52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77996</xdr:rowOff>
    </xdr:from>
    <xdr:to>
      <xdr:col>36</xdr:col>
      <xdr:colOff>165100</xdr:colOff>
      <xdr:row>73</xdr:row>
      <xdr:rowOff>8146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4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24673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19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1984</xdr:rowOff>
    </xdr:from>
    <xdr:to>
      <xdr:col>55</xdr:col>
      <xdr:colOff>0</xdr:colOff>
      <xdr:row>97</xdr:row>
      <xdr:rowOff>93735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632634"/>
          <a:ext cx="838200" cy="9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1984</xdr:rowOff>
    </xdr:from>
    <xdr:to>
      <xdr:col>50</xdr:col>
      <xdr:colOff>114300</xdr:colOff>
      <xdr:row>98</xdr:row>
      <xdr:rowOff>33401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632634"/>
          <a:ext cx="889000" cy="20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28944</xdr:rowOff>
    </xdr:from>
    <xdr:to>
      <xdr:col>45</xdr:col>
      <xdr:colOff>177800</xdr:colOff>
      <xdr:row>98</xdr:row>
      <xdr:rowOff>33401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831044"/>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28944</xdr:rowOff>
    </xdr:from>
    <xdr:to>
      <xdr:col>41</xdr:col>
      <xdr:colOff>50800</xdr:colOff>
      <xdr:row>98</xdr:row>
      <xdr:rowOff>115387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831044"/>
          <a:ext cx="889000" cy="8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133025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42935</xdr:rowOff>
    </xdr:from>
    <xdr:to>
      <xdr:col>55</xdr:col>
      <xdr:colOff>50800</xdr:colOff>
      <xdr:row>97</xdr:row>
      <xdr:rowOff>144535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7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21362</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122634</xdr:rowOff>
    </xdr:from>
    <xdr:to>
      <xdr:col>50</xdr:col>
      <xdr:colOff>165100</xdr:colOff>
      <xdr:row>97</xdr:row>
      <xdr:rowOff>52784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8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43911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67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154051</xdr:rowOff>
    </xdr:from>
    <xdr:to>
      <xdr:col>46</xdr:col>
      <xdr:colOff>38100</xdr:colOff>
      <xdr:row>98</xdr:row>
      <xdr:rowOff>84201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75328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149594</xdr:rowOff>
    </xdr:from>
    <xdr:to>
      <xdr:col>41</xdr:col>
      <xdr:colOff>101600</xdr:colOff>
      <xdr:row>98</xdr:row>
      <xdr:rowOff>79744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70871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64587</xdr:rowOff>
    </xdr:from>
    <xdr:to>
      <xdr:col>36</xdr:col>
      <xdr:colOff>165100</xdr:colOff>
      <xdr:row>98</xdr:row>
      <xdr:rowOff>166187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6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157314</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37428" y="1695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146101</xdr:rowOff>
    </xdr:from>
    <xdr:to>
      <xdr:col>85</xdr:col>
      <xdr:colOff>127000</xdr:colOff>
      <xdr:row>37</xdr:row>
      <xdr:rowOff>2464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318301"/>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86415</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601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2464</xdr:rowOff>
    </xdr:from>
    <xdr:to>
      <xdr:col>81</xdr:col>
      <xdr:colOff>50800</xdr:colOff>
      <xdr:row>38</xdr:row>
      <xdr:rowOff>141357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346114"/>
          <a:ext cx="889000" cy="31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37247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7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141357</xdr:rowOff>
    </xdr:from>
    <xdr:to>
      <xdr:col>76</xdr:col>
      <xdr:colOff>114300</xdr:colOff>
      <xdr:row>38</xdr:row>
      <xdr:rowOff>161779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56457"/>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45534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73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161779</xdr:rowOff>
    </xdr:from>
    <xdr:to>
      <xdr:col>71</xdr:col>
      <xdr:colOff>177800</xdr:colOff>
      <xdr:row>39</xdr:row>
      <xdr:rowOff>27210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76879"/>
          <a:ext cx="8890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60107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4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95301</xdr:rowOff>
    </xdr:from>
    <xdr:to>
      <xdr:col>85</xdr:col>
      <xdr:colOff>177800</xdr:colOff>
      <xdr:row>37</xdr:row>
      <xdr:rowOff>25451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2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118178</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11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123114</xdr:rowOff>
    </xdr:from>
    <xdr:to>
      <xdr:col>81</xdr:col>
      <xdr:colOff>101600</xdr:colOff>
      <xdr:row>37</xdr:row>
      <xdr:rowOff>53264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2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69791</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07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90557</xdr:rowOff>
    </xdr:from>
    <xdr:to>
      <xdr:col>76</xdr:col>
      <xdr:colOff>165100</xdr:colOff>
      <xdr:row>39</xdr:row>
      <xdr:rowOff>20707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37234</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38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110979</xdr:rowOff>
    </xdr:from>
    <xdr:to>
      <xdr:col>72</xdr:col>
      <xdr:colOff>38100</xdr:colOff>
      <xdr:row>39</xdr:row>
      <xdr:rowOff>41129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2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57656</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4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147860</xdr:rowOff>
    </xdr:from>
    <xdr:to>
      <xdr:col>67</xdr:col>
      <xdr:colOff>101600</xdr:colOff>
      <xdr:row>39</xdr:row>
      <xdr:rowOff>78010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69137</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55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16530</xdr:rowOff>
    </xdr:from>
    <xdr:to>
      <xdr:col>85</xdr:col>
      <xdr:colOff>127000</xdr:colOff>
      <xdr:row>73</xdr:row>
      <xdr:rowOff>23160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532380"/>
          <a:ext cx="8382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23160</xdr:rowOff>
    </xdr:from>
    <xdr:to>
      <xdr:col>81</xdr:col>
      <xdr:colOff>50800</xdr:colOff>
      <xdr:row>73</xdr:row>
      <xdr:rowOff>46089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539010"/>
          <a:ext cx="889000" cy="2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46089</xdr:rowOff>
    </xdr:from>
    <xdr:to>
      <xdr:col>76</xdr:col>
      <xdr:colOff>114300</xdr:colOff>
      <xdr:row>73</xdr:row>
      <xdr:rowOff>53587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2561939"/>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53587</xdr:rowOff>
    </xdr:from>
    <xdr:to>
      <xdr:col>71</xdr:col>
      <xdr:colOff>177800</xdr:colOff>
      <xdr:row>73</xdr:row>
      <xdr:rowOff>164412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2569437"/>
          <a:ext cx="889000" cy="11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169191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6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14546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3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137180</xdr:rowOff>
    </xdr:from>
    <xdr:to>
      <xdr:col>85</xdr:col>
      <xdr:colOff>177800</xdr:colOff>
      <xdr:row>73</xdr:row>
      <xdr:rowOff>67330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4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160057</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33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143810</xdr:rowOff>
    </xdr:from>
    <xdr:to>
      <xdr:col>81</xdr:col>
      <xdr:colOff>101600</xdr:colOff>
      <xdr:row>73</xdr:row>
      <xdr:rowOff>73960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48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90487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26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166739</xdr:rowOff>
    </xdr:from>
    <xdr:to>
      <xdr:col>76</xdr:col>
      <xdr:colOff>165100</xdr:colOff>
      <xdr:row>73</xdr:row>
      <xdr:rowOff>96889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51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113416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28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2787</xdr:rowOff>
    </xdr:from>
    <xdr:to>
      <xdr:col>72</xdr:col>
      <xdr:colOff>38100</xdr:colOff>
      <xdr:row>73</xdr:row>
      <xdr:rowOff>104387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51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120914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2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113612</xdr:rowOff>
    </xdr:from>
    <xdr:to>
      <xdr:col>67</xdr:col>
      <xdr:colOff>101600</xdr:colOff>
      <xdr:row>74</xdr:row>
      <xdr:rowOff>43762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62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34889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72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117526</xdr:rowOff>
    </xdr:from>
    <xdr:to>
      <xdr:col>85</xdr:col>
      <xdr:colOff>127000</xdr:colOff>
      <xdr:row>98</xdr:row>
      <xdr:rowOff>160959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919626"/>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61937</xdr:rowOff>
    </xdr:from>
    <xdr:to>
      <xdr:col>81</xdr:col>
      <xdr:colOff>50800</xdr:colOff>
      <xdr:row>98</xdr:row>
      <xdr:rowOff>160959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864037"/>
          <a:ext cx="889000" cy="9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101524</xdr:rowOff>
    </xdr:from>
    <xdr:to>
      <xdr:col>76</xdr:col>
      <xdr:colOff>114300</xdr:colOff>
      <xdr:row>98</xdr:row>
      <xdr:rowOff>61937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732174"/>
          <a:ext cx="889000" cy="13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101524</xdr:rowOff>
    </xdr:from>
    <xdr:to>
      <xdr:col>71</xdr:col>
      <xdr:colOff>177800</xdr:colOff>
      <xdr:row>98</xdr:row>
      <xdr:rowOff>157569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732174"/>
          <a:ext cx="889000" cy="22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43096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66726</xdr:rowOff>
    </xdr:from>
    <xdr:to>
      <xdr:col>85</xdr:col>
      <xdr:colOff>177800</xdr:colOff>
      <xdr:row>98</xdr:row>
      <xdr:rowOff>168326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153103</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8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110159</xdr:rowOff>
    </xdr:from>
    <xdr:to>
      <xdr:col>81</xdr:col>
      <xdr:colOff>101600</xdr:colOff>
      <xdr:row>99</xdr:row>
      <xdr:rowOff>40309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9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31436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700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11137</xdr:rowOff>
    </xdr:from>
    <xdr:to>
      <xdr:col>76</xdr:col>
      <xdr:colOff>165100</xdr:colOff>
      <xdr:row>98</xdr:row>
      <xdr:rowOff>112737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103864</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90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50724</xdr:rowOff>
    </xdr:from>
    <xdr:to>
      <xdr:col>72</xdr:col>
      <xdr:colOff>38100</xdr:colOff>
      <xdr:row>97</xdr:row>
      <xdr:rowOff>152324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68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168851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45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106769</xdr:rowOff>
    </xdr:from>
    <xdr:to>
      <xdr:col>67</xdr:col>
      <xdr:colOff>101600</xdr:colOff>
      <xdr:row>99</xdr:row>
      <xdr:rowOff>36919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0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28046</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700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105573</xdr:rowOff>
    </xdr:from>
    <xdr:to>
      <xdr:col>116</xdr:col>
      <xdr:colOff>63500</xdr:colOff>
      <xdr:row>38</xdr:row>
      <xdr:rowOff>147048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620673"/>
          <a:ext cx="8382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150150</xdr:rowOff>
    </xdr:from>
    <xdr:to>
      <xdr:col>111</xdr:col>
      <xdr:colOff>177800</xdr:colOff>
      <xdr:row>38</xdr:row>
      <xdr:rowOff>147048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150900"/>
          <a:ext cx="889000" cy="5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150150</xdr:rowOff>
    </xdr:from>
    <xdr:to>
      <xdr:col>107</xdr:col>
      <xdr:colOff>50800</xdr:colOff>
      <xdr:row>38</xdr:row>
      <xdr:rowOff>109165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150900"/>
          <a:ext cx="889000" cy="47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143908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81570</xdr:rowOff>
    </xdr:from>
    <xdr:to>
      <xdr:col>102</xdr:col>
      <xdr:colOff>114300</xdr:colOff>
      <xdr:row>38</xdr:row>
      <xdr:rowOff>109165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596670"/>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54773</xdr:rowOff>
    </xdr:from>
    <xdr:to>
      <xdr:col>116</xdr:col>
      <xdr:colOff>114300</xdr:colOff>
      <xdr:row>38</xdr:row>
      <xdr:rowOff>156373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56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33200</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4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96248</xdr:rowOff>
    </xdr:from>
    <xdr:to>
      <xdr:col>112</xdr:col>
      <xdr:colOff>38100</xdr:colOff>
      <xdr:row>39</xdr:row>
      <xdr:rowOff>26398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1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17525</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704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99350</xdr:rowOff>
    </xdr:from>
    <xdr:to>
      <xdr:col>107</xdr:col>
      <xdr:colOff>101600</xdr:colOff>
      <xdr:row>36</xdr:row>
      <xdr:rowOff>29500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1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46027</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58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58365</xdr:rowOff>
    </xdr:from>
    <xdr:to>
      <xdr:col>102</xdr:col>
      <xdr:colOff>165100</xdr:colOff>
      <xdr:row>38</xdr:row>
      <xdr:rowOff>159965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7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151092</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66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30770</xdr:rowOff>
    </xdr:from>
    <xdr:to>
      <xdr:col>98</xdr:col>
      <xdr:colOff>38100</xdr:colOff>
      <xdr:row>38</xdr:row>
      <xdr:rowOff>132370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123497</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6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95074</xdr:rowOff>
    </xdr:from>
    <xdr:to>
      <xdr:col>116</xdr:col>
      <xdr:colOff>63500</xdr:colOff>
      <xdr:row>58</xdr:row>
      <xdr:rowOff>45876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867724"/>
          <a:ext cx="838200" cy="12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47096</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91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36340</xdr:rowOff>
    </xdr:from>
    <xdr:to>
      <xdr:col>111</xdr:col>
      <xdr:colOff>177800</xdr:colOff>
      <xdr:row>58</xdr:row>
      <xdr:rowOff>45876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980440"/>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37250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11668</xdr:rowOff>
    </xdr:from>
    <xdr:to>
      <xdr:col>107</xdr:col>
      <xdr:colOff>50800</xdr:colOff>
      <xdr:row>58</xdr:row>
      <xdr:rowOff>36340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955768"/>
          <a:ext cx="889000" cy="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31486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11668</xdr:rowOff>
    </xdr:from>
    <xdr:to>
      <xdr:col>102</xdr:col>
      <xdr:colOff>114300</xdr:colOff>
      <xdr:row>58</xdr:row>
      <xdr:rowOff>11716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955768"/>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24661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4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12104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2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44274</xdr:rowOff>
    </xdr:from>
    <xdr:to>
      <xdr:col>116</xdr:col>
      <xdr:colOff>114300</xdr:colOff>
      <xdr:row>57</xdr:row>
      <xdr:rowOff>145874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81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67151</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66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166526</xdr:rowOff>
    </xdr:from>
    <xdr:to>
      <xdr:col>112</xdr:col>
      <xdr:colOff>38100</xdr:colOff>
      <xdr:row>58</xdr:row>
      <xdr:rowOff>96676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3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113203</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71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156990</xdr:rowOff>
    </xdr:from>
    <xdr:to>
      <xdr:col>107</xdr:col>
      <xdr:colOff>101600</xdr:colOff>
      <xdr:row>58</xdr:row>
      <xdr:rowOff>87140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2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103667</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70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132318</xdr:rowOff>
    </xdr:from>
    <xdr:to>
      <xdr:col>102</xdr:col>
      <xdr:colOff>165100</xdr:colOff>
      <xdr:row>58</xdr:row>
      <xdr:rowOff>62468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0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78995</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68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132366</xdr:rowOff>
    </xdr:from>
    <xdr:to>
      <xdr:col>98</xdr:col>
      <xdr:colOff>38100</xdr:colOff>
      <xdr:row>58</xdr:row>
      <xdr:rowOff>62516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79043</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68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159817</xdr:rowOff>
    </xdr:from>
    <xdr:to>
      <xdr:col>116</xdr:col>
      <xdr:colOff>63500</xdr:colOff>
      <xdr:row>75</xdr:row>
      <xdr:rowOff>162140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018567"/>
          <a:ext cx="8382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162140</xdr:rowOff>
    </xdr:from>
    <xdr:to>
      <xdr:col>111</xdr:col>
      <xdr:colOff>177800</xdr:colOff>
      <xdr:row>76</xdr:row>
      <xdr:rowOff>36716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020890"/>
          <a:ext cx="889000" cy="4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19952</xdr:rowOff>
    </xdr:from>
    <xdr:to>
      <xdr:col>107</xdr:col>
      <xdr:colOff>50800</xdr:colOff>
      <xdr:row>76</xdr:row>
      <xdr:rowOff>36716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05015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19952</xdr:rowOff>
    </xdr:from>
    <xdr:to>
      <xdr:col>102</xdr:col>
      <xdr:colOff>114300</xdr:colOff>
      <xdr:row>76</xdr:row>
      <xdr:rowOff>48870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050152"/>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109017</xdr:rowOff>
    </xdr:from>
    <xdr:to>
      <xdr:col>116</xdr:col>
      <xdr:colOff>114300</xdr:colOff>
      <xdr:row>76</xdr:row>
      <xdr:rowOff>39167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96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87444</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4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111341</xdr:rowOff>
    </xdr:from>
    <xdr:to>
      <xdr:col>112</xdr:col>
      <xdr:colOff>38100</xdr:colOff>
      <xdr:row>76</xdr:row>
      <xdr:rowOff>41492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700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32617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06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157366</xdr:rowOff>
    </xdr:from>
    <xdr:to>
      <xdr:col>107</xdr:col>
      <xdr:colOff>101600</xdr:colOff>
      <xdr:row>76</xdr:row>
      <xdr:rowOff>87516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0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78643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10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140601</xdr:rowOff>
    </xdr:from>
    <xdr:to>
      <xdr:col>102</xdr:col>
      <xdr:colOff>165100</xdr:colOff>
      <xdr:row>76</xdr:row>
      <xdr:rowOff>70752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9993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61879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09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169520</xdr:rowOff>
    </xdr:from>
    <xdr:to>
      <xdr:col>98</xdr:col>
      <xdr:colOff>38100</xdr:colOff>
      <xdr:row>76</xdr:row>
      <xdr:rowOff>99670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0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90797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1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普通建設事業費（うち更新整備）の１人当たりの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コスト</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は、第一学校給食センター改修事業費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の皆減等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た。今後は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施設の長寿命化対策</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により、普通建設事業費（うち更新整備）の増加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が見込まれる。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物件費及び災害復旧事業費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東日本台風災害関連事業に伴い、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令和元年度以降、</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さらに、補助費等は、新型コロナ感染拡大に伴う特別定額給付金事業等の実施により、大幅に増加している。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一方、扶助費の１人当たりの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コスト</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が類似都市を下回っているのは、生活保護の保護率が低いことが要因となっている。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積立金の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コスト</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職員退職手当基金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積立金の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増な</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どにより前年度から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維持補修費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コスト</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道路除雪費の増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なお、公債費については、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サンマリーンながの等の大規模事業に係る起債の償還の本格化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により増加している。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長野県長野市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374,038
369,982
834.81
220,270,256
214,425,865
4,444,707
88,989,707
154,408,204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52832</xdr:rowOff>
    </xdr:from>
    <xdr:to>
      <xdr:col>24</xdr:col>
      <xdr:colOff>63500</xdr:colOff>
      <xdr:row>35</xdr:row>
      <xdr:rowOff>129794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53582"/>
          <a:ext cx="8382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46736</xdr:rowOff>
    </xdr:from>
    <xdr:to>
      <xdr:col>19</xdr:col>
      <xdr:colOff>177800</xdr:colOff>
      <xdr:row>35</xdr:row>
      <xdr:rowOff>129794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47486"/>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46736</xdr:rowOff>
    </xdr:from>
    <xdr:to>
      <xdr:col>15</xdr:col>
      <xdr:colOff>50800</xdr:colOff>
      <xdr:row>35</xdr:row>
      <xdr:rowOff>88646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47486"/>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43688</xdr:rowOff>
    </xdr:from>
    <xdr:to>
      <xdr:col>10</xdr:col>
      <xdr:colOff>114300</xdr:colOff>
      <xdr:row>35</xdr:row>
      <xdr:rowOff>88646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44438"/>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2032</xdr:rowOff>
    </xdr:from>
    <xdr:to>
      <xdr:col>24</xdr:col>
      <xdr:colOff>114300</xdr:colOff>
      <xdr:row>35</xdr:row>
      <xdr:rowOff>103632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24909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5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78994</xdr:rowOff>
    </xdr:from>
    <xdr:to>
      <xdr:col>20</xdr:col>
      <xdr:colOff>38100</xdr:colOff>
      <xdr:row>36</xdr:row>
      <xdr:rowOff>9144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271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7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167386</xdr:rowOff>
    </xdr:from>
    <xdr:to>
      <xdr:col>15</xdr:col>
      <xdr:colOff>101600</xdr:colOff>
      <xdr:row>35</xdr:row>
      <xdr:rowOff>97536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114063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37846</xdr:rowOff>
    </xdr:from>
    <xdr:to>
      <xdr:col>10</xdr:col>
      <xdr:colOff>165100</xdr:colOff>
      <xdr:row>35</xdr:row>
      <xdr:rowOff>139446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3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130573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3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164338</xdr:rowOff>
    </xdr:from>
    <xdr:to>
      <xdr:col>6</xdr:col>
      <xdr:colOff>38100</xdr:colOff>
      <xdr:row>35</xdr:row>
      <xdr:rowOff>94488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111015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73178</xdr:rowOff>
    </xdr:from>
    <xdr:to>
      <xdr:col>24</xdr:col>
      <xdr:colOff>63500</xdr:colOff>
      <xdr:row>58</xdr:row>
      <xdr:rowOff>150412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988578"/>
          <a:ext cx="838200" cy="110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132755</xdr:rowOff>
    </xdr:from>
    <xdr:to>
      <xdr:col>19</xdr:col>
      <xdr:colOff>177800</xdr:colOff>
      <xdr:row>58</xdr:row>
      <xdr:rowOff>150412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076855"/>
          <a:ext cx="889000" cy="1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53077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1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131079</xdr:rowOff>
    </xdr:from>
    <xdr:to>
      <xdr:col>15</xdr:col>
      <xdr:colOff>50800</xdr:colOff>
      <xdr:row>58</xdr:row>
      <xdr:rowOff>132755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075179"/>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78398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1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131079</xdr:rowOff>
    </xdr:from>
    <xdr:to>
      <xdr:col>10</xdr:col>
      <xdr:colOff>114300</xdr:colOff>
      <xdr:row>58</xdr:row>
      <xdr:rowOff>168907</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75179"/>
          <a:ext cx="889000" cy="3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87575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2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69177</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8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22378</xdr:rowOff>
    </xdr:from>
    <xdr:to>
      <xdr:col>24</xdr:col>
      <xdr:colOff>114300</xdr:colOff>
      <xdr:row>52</xdr:row>
      <xdr:rowOff>123978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9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45255</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78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99612</xdr:rowOff>
    </xdr:from>
    <xdr:to>
      <xdr:col>20</xdr:col>
      <xdr:colOff>38100</xdr:colOff>
      <xdr:row>59</xdr:row>
      <xdr:rowOff>29762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4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46289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81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81955</xdr:rowOff>
    </xdr:from>
    <xdr:to>
      <xdr:col>15</xdr:col>
      <xdr:colOff>101600</xdr:colOff>
      <xdr:row>59</xdr:row>
      <xdr:rowOff>12105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28632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80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80279</xdr:rowOff>
    </xdr:from>
    <xdr:to>
      <xdr:col>10</xdr:col>
      <xdr:colOff>165100</xdr:colOff>
      <xdr:row>59</xdr:row>
      <xdr:rowOff>10429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2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26956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79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118107</xdr:rowOff>
    </xdr:from>
    <xdr:to>
      <xdr:col>6</xdr:col>
      <xdr:colOff>38100</xdr:colOff>
      <xdr:row>59</xdr:row>
      <xdr:rowOff>48257</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6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64784</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83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131263</xdr:rowOff>
    </xdr:from>
    <xdr:to>
      <xdr:col>24</xdr:col>
      <xdr:colOff>63500</xdr:colOff>
      <xdr:row>77</xdr:row>
      <xdr:rowOff>142553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3797300" y="13332913"/>
          <a:ext cx="838200" cy="1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131263</xdr:rowOff>
    </xdr:from>
    <xdr:to>
      <xdr:col>19</xdr:col>
      <xdr:colOff>177800</xdr:colOff>
      <xdr:row>78</xdr:row>
      <xdr:rowOff>116349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332913"/>
          <a:ext cx="889000" cy="15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90399</xdr:rowOff>
    </xdr:from>
    <xdr:to>
      <xdr:col>15</xdr:col>
      <xdr:colOff>50800</xdr:colOff>
      <xdr:row>78</xdr:row>
      <xdr:rowOff>116349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3463499"/>
          <a:ext cx="889000" cy="2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90399</xdr:rowOff>
    </xdr:from>
    <xdr:to>
      <xdr:col>10</xdr:col>
      <xdr:colOff>114300</xdr:colOff>
      <xdr:row>78</xdr:row>
      <xdr:rowOff>131753</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463499"/>
          <a:ext cx="889000" cy="4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91753</xdr:rowOff>
    </xdr:from>
    <xdr:to>
      <xdr:col>24</xdr:col>
      <xdr:colOff>114300</xdr:colOff>
      <xdr:row>78</xdr:row>
      <xdr:rowOff>21903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29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70180</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27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80463</xdr:rowOff>
    </xdr:from>
    <xdr:to>
      <xdr:col>20</xdr:col>
      <xdr:colOff>38100</xdr:colOff>
      <xdr:row>78</xdr:row>
      <xdr:rowOff>10613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2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1740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37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65549</xdr:rowOff>
    </xdr:from>
    <xdr:to>
      <xdr:col>15</xdr:col>
      <xdr:colOff>101600</xdr:colOff>
      <xdr:row>78</xdr:row>
      <xdr:rowOff>167149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43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158276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531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39599</xdr:rowOff>
    </xdr:from>
    <xdr:to>
      <xdr:col>10</xdr:col>
      <xdr:colOff>165100</xdr:colOff>
      <xdr:row>78</xdr:row>
      <xdr:rowOff>141199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41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132326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50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80953</xdr:rowOff>
    </xdr:from>
    <xdr:to>
      <xdr:col>6</xdr:col>
      <xdr:colOff>38100</xdr:colOff>
      <xdr:row>79</xdr:row>
      <xdr:rowOff>11103</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45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2230</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54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77391</xdr:rowOff>
    </xdr:from>
    <xdr:to>
      <xdr:col>24</xdr:col>
      <xdr:colOff>63500</xdr:colOff>
      <xdr:row>94</xdr:row>
      <xdr:rowOff>136696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022241"/>
          <a:ext cx="838200" cy="23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29706</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48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136696</xdr:rowOff>
    </xdr:from>
    <xdr:to>
      <xdr:col>19</xdr:col>
      <xdr:colOff>177800</xdr:colOff>
      <xdr:row>97</xdr:row>
      <xdr:rowOff>2572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252996"/>
          <a:ext cx="889000" cy="38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166767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128139</xdr:rowOff>
    </xdr:from>
    <xdr:to>
      <xdr:col>15</xdr:col>
      <xdr:colOff>50800</xdr:colOff>
      <xdr:row>97</xdr:row>
      <xdr:rowOff>2572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587339"/>
          <a:ext cx="889000" cy="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128139</xdr:rowOff>
    </xdr:from>
    <xdr:to>
      <xdr:col>10</xdr:col>
      <xdr:colOff>114300</xdr:colOff>
      <xdr:row>97</xdr:row>
      <xdr:rowOff>83758</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587339"/>
          <a:ext cx="889000" cy="12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76733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26591</xdr:rowOff>
    </xdr:from>
    <xdr:to>
      <xdr:col>24</xdr:col>
      <xdr:colOff>114300</xdr:colOff>
      <xdr:row>93</xdr:row>
      <xdr:rowOff>128191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597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49468</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582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85896</xdr:rowOff>
    </xdr:from>
    <xdr:to>
      <xdr:col>20</xdr:col>
      <xdr:colOff>38100</xdr:colOff>
      <xdr:row>95</xdr:row>
      <xdr:rowOff>16046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2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32573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59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123222</xdr:rowOff>
    </xdr:from>
    <xdr:to>
      <xdr:col>15</xdr:col>
      <xdr:colOff>101600</xdr:colOff>
      <xdr:row>97</xdr:row>
      <xdr:rowOff>53372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5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44499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67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77339</xdr:rowOff>
    </xdr:from>
    <xdr:to>
      <xdr:col>10</xdr:col>
      <xdr:colOff>165100</xdr:colOff>
      <xdr:row>97</xdr:row>
      <xdr:rowOff>7489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53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24016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31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32958</xdr:rowOff>
    </xdr:from>
    <xdr:to>
      <xdr:col>6</xdr:col>
      <xdr:colOff>38100</xdr:colOff>
      <xdr:row>97</xdr:row>
      <xdr:rowOff>134558</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66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125685</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75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70663</xdr:rowOff>
    </xdr:from>
    <xdr:to>
      <xdr:col>55</xdr:col>
      <xdr:colOff>0</xdr:colOff>
      <xdr:row>37</xdr:row>
      <xdr:rowOff>84836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414313"/>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67005</xdr:rowOff>
    </xdr:from>
    <xdr:to>
      <xdr:col>50</xdr:col>
      <xdr:colOff>114300</xdr:colOff>
      <xdr:row>37</xdr:row>
      <xdr:rowOff>70663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41065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67005</xdr:rowOff>
    </xdr:from>
    <xdr:to>
      <xdr:col>45</xdr:col>
      <xdr:colOff>177800</xdr:colOff>
      <xdr:row>37</xdr:row>
      <xdr:rowOff>67919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41065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67919</xdr:rowOff>
    </xdr:from>
    <xdr:to>
      <xdr:col>41</xdr:col>
      <xdr:colOff>50800</xdr:colOff>
      <xdr:row>37</xdr:row>
      <xdr:rowOff>77064</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411569"/>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34036</xdr:rowOff>
    </xdr:from>
    <xdr:to>
      <xdr:col>55</xdr:col>
      <xdr:colOff>50800</xdr:colOff>
      <xdr:row>37</xdr:row>
      <xdr:rowOff>135636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12463</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356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19863</xdr:rowOff>
    </xdr:from>
    <xdr:to>
      <xdr:col>50</xdr:col>
      <xdr:colOff>165100</xdr:colOff>
      <xdr:row>37</xdr:row>
      <xdr:rowOff>121463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3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112590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456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16205</xdr:rowOff>
    </xdr:from>
    <xdr:to>
      <xdr:col>46</xdr:col>
      <xdr:colOff>38100</xdr:colOff>
      <xdr:row>37</xdr:row>
      <xdr:rowOff>117805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3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108932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452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17119</xdr:rowOff>
    </xdr:from>
    <xdr:to>
      <xdr:col>41</xdr:col>
      <xdr:colOff>101600</xdr:colOff>
      <xdr:row>37</xdr:row>
      <xdr:rowOff>118719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3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109846</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45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26264</xdr:rowOff>
    </xdr:from>
    <xdr:to>
      <xdr:col>36</xdr:col>
      <xdr:colOff>165100</xdr:colOff>
      <xdr:row>37</xdr:row>
      <xdr:rowOff>127864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3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118991</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4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106782</xdr:rowOff>
    </xdr:from>
    <xdr:to>
      <xdr:col>55</xdr:col>
      <xdr:colOff>0</xdr:colOff>
      <xdr:row>56</xdr:row>
      <xdr:rowOff>96609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022182"/>
          <a:ext cx="838200" cy="67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143851</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73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46031</xdr:rowOff>
    </xdr:from>
    <xdr:to>
      <xdr:col>50</xdr:col>
      <xdr:colOff>114300</xdr:colOff>
      <xdr:row>56</xdr:row>
      <xdr:rowOff>96609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647231"/>
          <a:ext cx="889000" cy="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46031</xdr:rowOff>
    </xdr:from>
    <xdr:to>
      <xdr:col>45</xdr:col>
      <xdr:colOff>177800</xdr:colOff>
      <xdr:row>56</xdr:row>
      <xdr:rowOff>98209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647231"/>
          <a:ext cx="889000" cy="5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107275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34830</xdr:rowOff>
    </xdr:from>
    <xdr:to>
      <xdr:col>41</xdr:col>
      <xdr:colOff>50800</xdr:colOff>
      <xdr:row>56</xdr:row>
      <xdr:rowOff>98209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636030"/>
          <a:ext cx="889000" cy="6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158621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124020</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55982</xdr:rowOff>
    </xdr:from>
    <xdr:to>
      <xdr:col>55</xdr:col>
      <xdr:colOff>50800</xdr:colOff>
      <xdr:row>52</xdr:row>
      <xdr:rowOff>157582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897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78859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8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45809</xdr:rowOff>
    </xdr:from>
    <xdr:to>
      <xdr:col>50</xdr:col>
      <xdr:colOff>165100</xdr:colOff>
      <xdr:row>56</xdr:row>
      <xdr:rowOff>147409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4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138536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73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166681</xdr:rowOff>
    </xdr:from>
    <xdr:to>
      <xdr:col>46</xdr:col>
      <xdr:colOff>38100</xdr:colOff>
      <xdr:row>56</xdr:row>
      <xdr:rowOff>96831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5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113358</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37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47409</xdr:rowOff>
    </xdr:from>
    <xdr:to>
      <xdr:col>41</xdr:col>
      <xdr:colOff>101600</xdr:colOff>
      <xdr:row>56</xdr:row>
      <xdr:rowOff>149009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140136</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74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155480</xdr:rowOff>
    </xdr:from>
    <xdr:to>
      <xdr:col>36</xdr:col>
      <xdr:colOff>165100</xdr:colOff>
      <xdr:row>56</xdr:row>
      <xdr:rowOff>85630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102157</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36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112331</xdr:rowOff>
    </xdr:from>
    <xdr:to>
      <xdr:col>55</xdr:col>
      <xdr:colOff>0</xdr:colOff>
      <xdr:row>77</xdr:row>
      <xdr:rowOff>83401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971081"/>
          <a:ext cx="838200" cy="3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64482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66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83401</xdr:rowOff>
    </xdr:from>
    <xdr:to>
      <xdr:col>50</xdr:col>
      <xdr:colOff>114300</xdr:colOff>
      <xdr:row>77</xdr:row>
      <xdr:rowOff>92760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85051"/>
          <a:ext cx="889000" cy="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116743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92760</xdr:rowOff>
    </xdr:from>
    <xdr:to>
      <xdr:col>45</xdr:col>
      <xdr:colOff>177800</xdr:colOff>
      <xdr:row>77</xdr:row>
      <xdr:rowOff>96723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94410"/>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92697</xdr:rowOff>
    </xdr:from>
    <xdr:to>
      <xdr:col>41</xdr:col>
      <xdr:colOff>50800</xdr:colOff>
      <xdr:row>77</xdr:row>
      <xdr:rowOff>96723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294347"/>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122190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9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115295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61531</xdr:rowOff>
    </xdr:from>
    <xdr:to>
      <xdr:col>55</xdr:col>
      <xdr:colOff>50800</xdr:colOff>
      <xdr:row>75</xdr:row>
      <xdr:rowOff>163131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2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84408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77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32601</xdr:rowOff>
    </xdr:from>
    <xdr:to>
      <xdr:col>50</xdr:col>
      <xdr:colOff>165100</xdr:colOff>
      <xdr:row>77</xdr:row>
      <xdr:rowOff>134201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3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150728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41960</xdr:rowOff>
    </xdr:from>
    <xdr:to>
      <xdr:col>46</xdr:col>
      <xdr:colOff>38100</xdr:colOff>
      <xdr:row>77</xdr:row>
      <xdr:rowOff>143560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4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160087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1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45923</xdr:rowOff>
    </xdr:from>
    <xdr:to>
      <xdr:col>41</xdr:col>
      <xdr:colOff>101600</xdr:colOff>
      <xdr:row>77</xdr:row>
      <xdr:rowOff>147523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4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164050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2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41897</xdr:rowOff>
    </xdr:from>
    <xdr:to>
      <xdr:col>36</xdr:col>
      <xdr:colOff>165100</xdr:colOff>
      <xdr:row>77</xdr:row>
      <xdr:rowOff>143497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4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160024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1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46659</xdr:rowOff>
    </xdr:from>
    <xdr:to>
      <xdr:col>55</xdr:col>
      <xdr:colOff>0</xdr:colOff>
      <xdr:row>96</xdr:row>
      <xdr:rowOff>56451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505859"/>
          <a:ext cx="8382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6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46659</xdr:rowOff>
    </xdr:from>
    <xdr:to>
      <xdr:col>50</xdr:col>
      <xdr:colOff>114300</xdr:colOff>
      <xdr:row>96</xdr:row>
      <xdr:rowOff>53936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505859"/>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150537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47307</xdr:rowOff>
    </xdr:from>
    <xdr:to>
      <xdr:col>45</xdr:col>
      <xdr:colOff>177800</xdr:colOff>
      <xdr:row>96</xdr:row>
      <xdr:rowOff>53936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506507"/>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156442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47307</xdr:rowOff>
    </xdr:from>
    <xdr:to>
      <xdr:col>41</xdr:col>
      <xdr:colOff>50800</xdr:colOff>
      <xdr:row>96</xdr:row>
      <xdr:rowOff>88151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506507"/>
          <a:ext cx="889000" cy="4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152404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5651</xdr:rowOff>
    </xdr:from>
    <xdr:to>
      <xdr:col>55</xdr:col>
      <xdr:colOff>50800</xdr:colOff>
      <xdr:row>96</xdr:row>
      <xdr:rowOff>107251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6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28528</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1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167309</xdr:rowOff>
    </xdr:from>
    <xdr:to>
      <xdr:col>50</xdr:col>
      <xdr:colOff>165100</xdr:colOff>
      <xdr:row>96</xdr:row>
      <xdr:rowOff>97459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4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113986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23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3136</xdr:rowOff>
    </xdr:from>
    <xdr:to>
      <xdr:col>46</xdr:col>
      <xdr:colOff>38100</xdr:colOff>
      <xdr:row>96</xdr:row>
      <xdr:rowOff>104736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4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121263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23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167957</xdr:rowOff>
    </xdr:from>
    <xdr:to>
      <xdr:col>41</xdr:col>
      <xdr:colOff>101600</xdr:colOff>
      <xdr:row>96</xdr:row>
      <xdr:rowOff>98107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4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114634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23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37351</xdr:rowOff>
    </xdr:from>
    <xdr:to>
      <xdr:col>36</xdr:col>
      <xdr:colOff>165100</xdr:colOff>
      <xdr:row>96</xdr:row>
      <xdr:rowOff>138951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49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155478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27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77107</xdr:rowOff>
    </xdr:from>
    <xdr:to>
      <xdr:col>85</xdr:col>
      <xdr:colOff>127000</xdr:colOff>
      <xdr:row>37</xdr:row>
      <xdr:rowOff>95395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6420757"/>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77107</xdr:rowOff>
    </xdr:from>
    <xdr:to>
      <xdr:col>81</xdr:col>
      <xdr:colOff>50800</xdr:colOff>
      <xdr:row>37</xdr:row>
      <xdr:rowOff>100402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420757"/>
          <a:ext cx="8890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162778</xdr:rowOff>
    </xdr:from>
    <xdr:to>
      <xdr:col>76</xdr:col>
      <xdr:colOff>114300</xdr:colOff>
      <xdr:row>37</xdr:row>
      <xdr:rowOff>100402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3703300" y="6334978"/>
          <a:ext cx="889000" cy="10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151130</xdr:rowOff>
    </xdr:from>
    <xdr:to>
      <xdr:col>71</xdr:col>
      <xdr:colOff>177800</xdr:colOff>
      <xdr:row>36</xdr:row>
      <xdr:rowOff>162778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5808980"/>
          <a:ext cx="889000" cy="52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167149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10503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44595</xdr:rowOff>
    </xdr:from>
    <xdr:to>
      <xdr:col>85</xdr:col>
      <xdr:colOff>177800</xdr:colOff>
      <xdr:row>37</xdr:row>
      <xdr:rowOff>146195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3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23022</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36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26307</xdr:rowOff>
    </xdr:from>
    <xdr:to>
      <xdr:col>81</xdr:col>
      <xdr:colOff>101600</xdr:colOff>
      <xdr:row>37</xdr:row>
      <xdr:rowOff>127907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3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144434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14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49602</xdr:rowOff>
    </xdr:from>
    <xdr:to>
      <xdr:col>76</xdr:col>
      <xdr:colOff>165100</xdr:colOff>
      <xdr:row>37</xdr:row>
      <xdr:rowOff>151202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39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167729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1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111978</xdr:rowOff>
    </xdr:from>
    <xdr:to>
      <xdr:col>72</xdr:col>
      <xdr:colOff>38100</xdr:colOff>
      <xdr:row>37</xdr:row>
      <xdr:rowOff>42128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28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58655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05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100330</xdr:rowOff>
    </xdr:from>
    <xdr:to>
      <xdr:col>67</xdr:col>
      <xdr:colOff>101600</xdr:colOff>
      <xdr:row>34</xdr:row>
      <xdr:rowOff>30480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47007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553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54470</xdr:rowOff>
    </xdr:from>
    <xdr:to>
      <xdr:col>85</xdr:col>
      <xdr:colOff>127000</xdr:colOff>
      <xdr:row>56</xdr:row>
      <xdr:rowOff>166598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484220"/>
          <a:ext cx="838200" cy="28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54470</xdr:rowOff>
    </xdr:from>
    <xdr:to>
      <xdr:col>81</xdr:col>
      <xdr:colOff>50800</xdr:colOff>
      <xdr:row>58</xdr:row>
      <xdr:rowOff>50965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484220"/>
          <a:ext cx="889000" cy="51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43439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6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100305</xdr:rowOff>
    </xdr:from>
    <xdr:to>
      <xdr:col>76</xdr:col>
      <xdr:colOff>114300</xdr:colOff>
      <xdr:row>58</xdr:row>
      <xdr:rowOff>50965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530055"/>
          <a:ext cx="889000" cy="46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54890</xdr:rowOff>
    </xdr:from>
    <xdr:to>
      <xdr:col>71</xdr:col>
      <xdr:colOff>177800</xdr:colOff>
      <xdr:row>55</xdr:row>
      <xdr:rowOff>100305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313190"/>
          <a:ext cx="889000" cy="21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164672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7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37952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8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115798</xdr:rowOff>
    </xdr:from>
    <xdr:to>
      <xdr:col>85</xdr:col>
      <xdr:colOff>177800</xdr:colOff>
      <xdr:row>57</xdr:row>
      <xdr:rowOff>45948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7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94225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69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3670</xdr:rowOff>
    </xdr:from>
    <xdr:to>
      <xdr:col>81</xdr:col>
      <xdr:colOff>101600</xdr:colOff>
      <xdr:row>55</xdr:row>
      <xdr:rowOff>105270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43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121797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20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xdr:rowOff>
    </xdr:from>
    <xdr:to>
      <xdr:col>76</xdr:col>
      <xdr:colOff>165100</xdr:colOff>
      <xdr:row>58</xdr:row>
      <xdr:rowOff>101765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9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92892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1003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49505</xdr:rowOff>
    </xdr:from>
    <xdr:to>
      <xdr:col>72</xdr:col>
      <xdr:colOff>38100</xdr:colOff>
      <xdr:row>55</xdr:row>
      <xdr:rowOff>151105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47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167632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2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4090</xdr:rowOff>
    </xdr:from>
    <xdr:to>
      <xdr:col>67</xdr:col>
      <xdr:colOff>101600</xdr:colOff>
      <xdr:row>54</xdr:row>
      <xdr:rowOff>105690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26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122217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03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146081</xdr:rowOff>
    </xdr:from>
    <xdr:to>
      <xdr:col>85</xdr:col>
      <xdr:colOff>127000</xdr:colOff>
      <xdr:row>77</xdr:row>
      <xdr:rowOff>2463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176281"/>
          <a:ext cx="838200" cy="2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86416</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459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2463</xdr:rowOff>
    </xdr:from>
    <xdr:to>
      <xdr:col>81</xdr:col>
      <xdr:colOff>50800</xdr:colOff>
      <xdr:row>78</xdr:row>
      <xdr:rowOff>141357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204113"/>
          <a:ext cx="889000" cy="3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37247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58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141357</xdr:rowOff>
    </xdr:from>
    <xdr:to>
      <xdr:col>76</xdr:col>
      <xdr:colOff>114300</xdr:colOff>
      <xdr:row>78</xdr:row>
      <xdr:rowOff>161779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14457"/>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45535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59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161779</xdr:rowOff>
    </xdr:from>
    <xdr:to>
      <xdr:col>71</xdr:col>
      <xdr:colOff>177800</xdr:colOff>
      <xdr:row>79</xdr:row>
      <xdr:rowOff>27209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34879"/>
          <a:ext cx="889000" cy="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60107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60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95281</xdr:rowOff>
    </xdr:from>
    <xdr:to>
      <xdr:col>85</xdr:col>
      <xdr:colOff>177800</xdr:colOff>
      <xdr:row>77</xdr:row>
      <xdr:rowOff>25431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1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118158</xdr:rowOff>
    </xdr:from>
    <xdr:ext cx="534377"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29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123113</xdr:rowOff>
    </xdr:from>
    <xdr:to>
      <xdr:col>81</xdr:col>
      <xdr:colOff>101600</xdr:colOff>
      <xdr:row>77</xdr:row>
      <xdr:rowOff>53263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15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69790</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14111" y="1292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90557</xdr:rowOff>
    </xdr:from>
    <xdr:to>
      <xdr:col>76</xdr:col>
      <xdr:colOff>165100</xdr:colOff>
      <xdr:row>79</xdr:row>
      <xdr:rowOff>20707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46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37234</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2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110979</xdr:rowOff>
    </xdr:from>
    <xdr:to>
      <xdr:col>72</xdr:col>
      <xdr:colOff>38100</xdr:colOff>
      <xdr:row>79</xdr:row>
      <xdr:rowOff>41129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4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57656</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325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147859</xdr:rowOff>
    </xdr:from>
    <xdr:to>
      <xdr:col>67</xdr:col>
      <xdr:colOff>101600</xdr:colOff>
      <xdr:row>79</xdr:row>
      <xdr:rowOff>78009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2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69136</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613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16531</xdr:rowOff>
    </xdr:from>
    <xdr:to>
      <xdr:col>85</xdr:col>
      <xdr:colOff>127000</xdr:colOff>
      <xdr:row>93</xdr:row>
      <xdr:rowOff>23137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5961381"/>
          <a:ext cx="838200" cy="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23137</xdr:rowOff>
    </xdr:from>
    <xdr:to>
      <xdr:col>81</xdr:col>
      <xdr:colOff>50800</xdr:colOff>
      <xdr:row>93</xdr:row>
      <xdr:rowOff>46089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5967987"/>
          <a:ext cx="8890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46089</xdr:rowOff>
    </xdr:from>
    <xdr:to>
      <xdr:col>76</xdr:col>
      <xdr:colOff>114300</xdr:colOff>
      <xdr:row>93</xdr:row>
      <xdr:rowOff>53586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5990939"/>
          <a:ext cx="889000" cy="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53586</xdr:rowOff>
    </xdr:from>
    <xdr:to>
      <xdr:col>71</xdr:col>
      <xdr:colOff>177800</xdr:colOff>
      <xdr:row>93</xdr:row>
      <xdr:rowOff>164388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5998436"/>
          <a:ext cx="889000" cy="11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169169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14522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578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137181</xdr:rowOff>
    </xdr:from>
    <xdr:to>
      <xdr:col>85</xdr:col>
      <xdr:colOff>177800</xdr:colOff>
      <xdr:row>93</xdr:row>
      <xdr:rowOff>67331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591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160058</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76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143787</xdr:rowOff>
    </xdr:from>
    <xdr:to>
      <xdr:col>81</xdr:col>
      <xdr:colOff>101600</xdr:colOff>
      <xdr:row>93</xdr:row>
      <xdr:rowOff>73937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591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90464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569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166739</xdr:rowOff>
    </xdr:from>
    <xdr:to>
      <xdr:col>76</xdr:col>
      <xdr:colOff>165100</xdr:colOff>
      <xdr:row>93</xdr:row>
      <xdr:rowOff>96889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594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113416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571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2786</xdr:rowOff>
    </xdr:from>
    <xdr:to>
      <xdr:col>72</xdr:col>
      <xdr:colOff>38100</xdr:colOff>
      <xdr:row>93</xdr:row>
      <xdr:rowOff>104386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594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120913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572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113588</xdr:rowOff>
    </xdr:from>
    <xdr:to>
      <xdr:col>67</xdr:col>
      <xdr:colOff>101600</xdr:colOff>
      <xdr:row>94</xdr:row>
      <xdr:rowOff>43738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05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34865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1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教育費は、第一学校給食センター改修事業費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の皆減に伴い減少したが、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小・中学校の長寿命化対策経費の増加が見込まれる。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また、東日本台風災害関連事業に伴い、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衛生費、農林水産業費及び災害復旧費は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総務費及び</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商工費は、新型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コロナ感染拡大に伴う特別定額給付金事業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などの経済対策事業に伴い、大幅に増加している。</a:t>
          </a:r>
          <a:endParaRPr lang="ja-JP" altLang="ja-JP" sz="1300">
            <a:solidFill>
              <a:srgbClr val="FF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なお、公債費については、サンマリーンながの等の大規模事業に係る起債の償還の本格化により増加している。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年度決算において歳出は、</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新型コロナ感染拡大に伴う国の緊急経済対策である特別定額給付金などにより補助費等が</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501.6</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億円増加、また新型コロナ感染拡大に伴う中小企業振興資金融資の追加預託などにより</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、決算額は前年度比</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31.0</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歳入は、新型コロナ感染拡大に伴う国の緊急経済対策</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である特別定額給付金や地方創生臨時交付金充当事業の増などにより</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国庫支出金が</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433.0</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億円の増加、また</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台風災害に伴う農業施設災害復旧に係る過年度補助金歳入による諸収入の増</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32.9</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なお、財源不足を補填するための財政調整等基金からの繰入は、</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農業施設災害復旧に係る過年度の国庫補助金</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51</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億円が歳入となったことにより、財源が確保できたことから、取り崩しは実施しなかった</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。実質収支は前年度比</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42.3</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44.4</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計上</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一般会計、特別会計、企業会計において、実質収支額及び資金剰余額は黒字のため、連結実質赤字額は生じていない。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一般会計については、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今後も前年度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と同程度の割合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を維持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していくように努める。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nfs01v\060500&#36001;&#25919;&#35506;$\00%20&#20849;&#36890;\00%20&#20849;&#36890;&#20840;&#33324;\&#9733;&#29031;&#20250;&#22238;&#31572;\&#9733;R3&#29031;&#20250;&#22238;&#31572;\&#30476;&#29031;&#20250;\3.8&#12294;&#12288;&#20196;&#21644;&#65298;&#24180;&#24230;&#36001;&#25919;&#29366;&#27841;&#36039;&#26009;&#38598;&#12398;&#20316;&#25104;&#21450;&#12403;&#25552;&#20986;&#12395;&#12388;&#12356;&#12390;\02%20&#38306;&#20418;&#35506;&#29031;&#20250;\&#36001;&#25919;&#35506;&#22522;&#37329;&#25285;&#24403;\&#22238;&#31572;\&#65288;&#22522;&#37329;&#25285;&#24403;&#29031;&#20250;&#65289;&#12304;&#36001;&#25919;&#29366;&#27841;&#36039;&#26009;&#38598;&#12305;_202011_&#38263;&#37326;&#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H30</v>
          </cell>
          <cell r="C71" t="str">
            <v>R01</v>
          </cell>
          <cell r="D71" t="str">
            <v>R02</v>
          </cell>
        </row>
        <row r="72">
          <cell r="A72" t="str">
            <v>財政調整基金</v>
          </cell>
          <cell r="B72">
            <v>15149</v>
          </cell>
          <cell r="C72">
            <v>13408</v>
          </cell>
          <cell r="D72">
            <v>13535</v>
          </cell>
        </row>
        <row r="73">
          <cell r="A73" t="str">
            <v>減債基金</v>
          </cell>
          <cell r="B73">
            <v>4125</v>
          </cell>
          <cell r="C73">
            <v>4073</v>
          </cell>
          <cell r="D73">
            <v>4076</v>
          </cell>
        </row>
        <row r="74">
          <cell r="A74" t="str">
            <v>その他特定目的基金</v>
          </cell>
          <cell r="B74">
            <v>13868</v>
          </cell>
          <cell r="C74">
            <v>13781</v>
          </cell>
          <cell r="D74">
            <v>13886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220270256</v>
      </c>
      <c r="BO4" s="433"/>
      <c r="BP4" s="433"/>
      <c r="BQ4" s="433"/>
      <c r="BR4" s="433"/>
      <c r="BS4" s="433"/>
      <c r="BT4" s="433"/>
      <c r="BU4" s="434"/>
      <c r="BV4" s="432">
        <v>165740620</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5</v>
      </c>
      <c r="CU4" s="439"/>
      <c r="CV4" s="439"/>
      <c r="CW4" s="439"/>
      <c r="CX4" s="439"/>
      <c r="CY4" s="439"/>
      <c r="CZ4" s="439"/>
      <c r="DA4" s="440"/>
      <c r="DB4" s="438">
        <v>0.2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214425865</v>
      </c>
      <c r="BO5" s="470"/>
      <c r="BP5" s="470"/>
      <c r="BQ5" s="470"/>
      <c r="BR5" s="470"/>
      <c r="BS5" s="470"/>
      <c r="BT5" s="470"/>
      <c r="BU5" s="471"/>
      <c r="BV5" s="469">
        <v>163662918</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90.6</v>
      </c>
      <c r="CU5" s="467"/>
      <c r="CV5" s="467"/>
      <c r="CW5" s="467"/>
      <c r="CX5" s="467"/>
      <c r="CY5" s="467"/>
      <c r="CZ5" s="467"/>
      <c r="DA5" s="468"/>
      <c r="DB5" s="466">
        <v>91.8</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5844391</v>
      </c>
      <c r="BO6" s="470"/>
      <c r="BP6" s="470"/>
      <c r="BQ6" s="470"/>
      <c r="BR6" s="470"/>
      <c r="BS6" s="470"/>
      <c r="BT6" s="470"/>
      <c r="BU6" s="471"/>
      <c r="BV6" s="469">
        <v>2077702</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97</v>
      </c>
      <c r="CU6" s="507"/>
      <c r="CV6" s="507"/>
      <c r="CW6" s="507"/>
      <c r="CX6" s="507"/>
      <c r="CY6" s="507"/>
      <c r="CZ6" s="507"/>
      <c r="DA6" s="508"/>
      <c r="DB6" s="506">
        <v>97.8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93</v>
      </c>
      <c r="AV7" s="502"/>
      <c r="AW7" s="502"/>
      <c r="AX7" s="502"/>
      <c r="AY7" s="503" t="s">
        <v>104</v>
      </c>
      <c r="AZ7" s="504"/>
      <c r="BA7" s="504"/>
      <c r="BB7" s="504"/>
      <c r="BC7" s="504"/>
      <c r="BD7" s="504"/>
      <c r="BE7" s="504"/>
      <c r="BF7" s="504"/>
      <c r="BG7" s="504"/>
      <c r="BH7" s="504"/>
      <c r="BI7" s="504"/>
      <c r="BJ7" s="504"/>
      <c r="BK7" s="504"/>
      <c r="BL7" s="504"/>
      <c r="BM7" s="505"/>
      <c r="BN7" s="469">
        <v>1399684</v>
      </c>
      <c r="BO7" s="470"/>
      <c r="BP7" s="470"/>
      <c r="BQ7" s="470"/>
      <c r="BR7" s="470"/>
      <c r="BS7" s="470"/>
      <c r="BT7" s="470"/>
      <c r="BU7" s="471"/>
      <c r="BV7" s="469">
        <v>1867949</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88989707</v>
      </c>
      <c r="CU7" s="470"/>
      <c r="CV7" s="470"/>
      <c r="CW7" s="470"/>
      <c r="CX7" s="470"/>
      <c r="CY7" s="470"/>
      <c r="CZ7" s="470"/>
      <c r="DA7" s="471"/>
      <c r="DB7" s="469">
        <v>87609247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107</v>
      </c>
      <c r="AV8" s="502"/>
      <c r="AW8" s="502"/>
      <c r="AX8" s="502"/>
      <c r="AY8" s="503" t="s">
        <v>108</v>
      </c>
      <c r="AZ8" s="504"/>
      <c r="BA8" s="504"/>
      <c r="BB8" s="504"/>
      <c r="BC8" s="504"/>
      <c r="BD8" s="504"/>
      <c r="BE8" s="504"/>
      <c r="BF8" s="504"/>
      <c r="BG8" s="504"/>
      <c r="BH8" s="504"/>
      <c r="BI8" s="504"/>
      <c r="BJ8" s="504"/>
      <c r="BK8" s="504"/>
      <c r="BL8" s="504"/>
      <c r="BM8" s="505"/>
      <c r="BN8" s="469">
        <v>4444707</v>
      </c>
      <c r="BO8" s="470"/>
      <c r="BP8" s="470"/>
      <c r="BQ8" s="470"/>
      <c r="BR8" s="470"/>
      <c r="BS8" s="470"/>
      <c r="BT8" s="470"/>
      <c r="BU8" s="471"/>
      <c r="BV8" s="469">
        <v>209753</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0.74</v>
      </c>
      <c r="CU8" s="510"/>
      <c r="CV8" s="510"/>
      <c r="CW8" s="510"/>
      <c r="CX8" s="510"/>
      <c r="CY8" s="510"/>
      <c r="CZ8" s="510"/>
      <c r="DA8" s="511"/>
      <c r="DB8" s="509">
        <v>0.74</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372760</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4234954</v>
      </c>
      <c r="BO9" s="470"/>
      <c r="BP9" s="470"/>
      <c r="BQ9" s="470"/>
      <c r="BR9" s="470"/>
      <c r="BS9" s="470"/>
      <c r="BT9" s="470"/>
      <c r="BU9" s="471"/>
      <c r="BV9" s="469">
        <v>-2006592</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14.8</v>
      </c>
      <c r="CU9" s="467"/>
      <c r="CV9" s="467"/>
      <c r="CW9" s="467"/>
      <c r="CX9" s="467"/>
      <c r="CY9" s="467"/>
      <c r="CZ9" s="467"/>
      <c r="DA9" s="468"/>
      <c r="DB9" s="466">
        <v>15.3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377598</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16908</v>
      </c>
      <c r="BO10" s="470"/>
      <c r="BP10" s="470"/>
      <c r="BQ10" s="470"/>
      <c r="BR10" s="470"/>
      <c r="BS10" s="470"/>
      <c r="BT10" s="470"/>
      <c r="BU10" s="471"/>
      <c r="BV10" s="469">
        <v>59876</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119</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374038</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2908534</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369982</v>
      </c>
      <c r="S13" s="554"/>
      <c r="T13" s="554"/>
      <c r="U13" s="554"/>
      <c r="V13" s="555"/>
      <c r="W13" s="485" t="s">
        <v>138</v>
      </c>
      <c r="X13" s="486"/>
      <c r="Y13" s="486"/>
      <c r="Z13" s="486"/>
      <c r="AA13" s="486"/>
      <c r="AB13" s="476"/>
      <c r="AC13" s="520">
        <v>11593</v>
      </c>
      <c r="AD13" s="521"/>
      <c r="AE13" s="521"/>
      <c r="AF13" s="521"/>
      <c r="AG13" s="563"/>
      <c r="AH13" s="520">
        <v>12548</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4251862</v>
      </c>
      <c r="BO13" s="470"/>
      <c r="BP13" s="470"/>
      <c r="BQ13" s="470"/>
      <c r="BR13" s="470"/>
      <c r="BS13" s="470"/>
      <c r="BT13" s="470"/>
      <c r="BU13" s="471"/>
      <c r="BV13" s="469">
        <v>-4855250</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3.6</v>
      </c>
      <c r="CU13" s="467"/>
      <c r="CV13" s="467"/>
      <c r="CW13" s="467"/>
      <c r="CX13" s="467"/>
      <c r="CY13" s="467"/>
      <c r="CZ13" s="467"/>
      <c r="DA13" s="468"/>
      <c r="DB13" s="466">
        <v>2.8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375884</v>
      </c>
      <c r="S14" s="554"/>
      <c r="T14" s="554"/>
      <c r="U14" s="554"/>
      <c r="V14" s="555"/>
      <c r="W14" s="459"/>
      <c r="X14" s="460"/>
      <c r="Y14" s="460"/>
      <c r="Z14" s="460"/>
      <c r="AA14" s="460"/>
      <c r="AB14" s="449"/>
      <c r="AC14" s="556">
        <v>6.3</v>
      </c>
      <c r="AD14" s="557"/>
      <c r="AE14" s="557"/>
      <c r="AF14" s="557"/>
      <c r="AG14" s="558"/>
      <c r="AH14" s="556">
        <v>6.9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42.8</v>
      </c>
      <c r="CU14" s="568"/>
      <c r="CV14" s="568"/>
      <c r="CW14" s="568"/>
      <c r="CX14" s="568"/>
      <c r="CY14" s="568"/>
      <c r="CZ14" s="568"/>
      <c r="DA14" s="569"/>
      <c r="DB14" s="567">
        <v>50.7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137</v>
      </c>
      <c r="N15" s="561"/>
      <c r="O15" s="561"/>
      <c r="P15" s="561"/>
      <c r="Q15" s="562"/>
      <c r="R15" s="553">
        <v>371868</v>
      </c>
      <c r="S15" s="554"/>
      <c r="T15" s="554"/>
      <c r="U15" s="554"/>
      <c r="V15" s="555"/>
      <c r="W15" s="485" t="s">
        <v>145</v>
      </c>
      <c r="X15" s="486"/>
      <c r="Y15" s="486"/>
      <c r="Z15" s="486"/>
      <c r="AA15" s="486"/>
      <c r="AB15" s="476"/>
      <c r="AC15" s="520">
        <v>41409</v>
      </c>
      <c r="AD15" s="521"/>
      <c r="AE15" s="521"/>
      <c r="AF15" s="521"/>
      <c r="AG15" s="563"/>
      <c r="AH15" s="520">
        <v>40276</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51432314</v>
      </c>
      <c r="BO15" s="433"/>
      <c r="BP15" s="433"/>
      <c r="BQ15" s="433"/>
      <c r="BR15" s="433"/>
      <c r="BS15" s="433"/>
      <c r="BT15" s="433"/>
      <c r="BU15" s="434"/>
      <c r="BV15" s="432">
        <v>49489180</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22.6</v>
      </c>
      <c r="AD16" s="557"/>
      <c r="AE16" s="557"/>
      <c r="AF16" s="557"/>
      <c r="AG16" s="558"/>
      <c r="AH16" s="556">
        <v>22.2</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69050407</v>
      </c>
      <c r="BO16" s="470"/>
      <c r="BP16" s="470"/>
      <c r="BQ16" s="470"/>
      <c r="BR16" s="470"/>
      <c r="BS16" s="470"/>
      <c r="BT16" s="470"/>
      <c r="BU16" s="471"/>
      <c r="BV16" s="469">
        <v>67421478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149</v>
      </c>
      <c r="S17" s="574"/>
      <c r="T17" s="574"/>
      <c r="U17" s="574"/>
      <c r="V17" s="575"/>
      <c r="W17" s="485" t="s">
        <v>152</v>
      </c>
      <c r="X17" s="486"/>
      <c r="Y17" s="486"/>
      <c r="Z17" s="486"/>
      <c r="AA17" s="486"/>
      <c r="AB17" s="476"/>
      <c r="AC17" s="520">
        <v>130419</v>
      </c>
      <c r="AD17" s="521"/>
      <c r="AE17" s="521"/>
      <c r="AF17" s="521"/>
      <c r="AG17" s="563"/>
      <c r="AH17" s="520">
        <v>128977</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65462705</v>
      </c>
      <c r="BO17" s="470"/>
      <c r="BP17" s="470"/>
      <c r="BQ17" s="470"/>
      <c r="BR17" s="470"/>
      <c r="BS17" s="470"/>
      <c r="BT17" s="470"/>
      <c r="BU17" s="471"/>
      <c r="BV17" s="469">
        <v>63374720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834.81</v>
      </c>
      <c r="M18" s="585"/>
      <c r="N18" s="585"/>
      <c r="O18" s="585"/>
      <c r="P18" s="585"/>
      <c r="Q18" s="585"/>
      <c r="R18" s="586"/>
      <c r="S18" s="586"/>
      <c r="T18" s="586"/>
      <c r="U18" s="586"/>
      <c r="V18" s="587"/>
      <c r="W18" s="487"/>
      <c r="X18" s="488"/>
      <c r="Y18" s="488"/>
      <c r="Z18" s="488"/>
      <c r="AA18" s="488"/>
      <c r="AB18" s="479"/>
      <c r="AC18" s="588">
        <v>71.099999999999994</v>
      </c>
      <c r="AD18" s="589"/>
      <c r="AE18" s="589"/>
      <c r="AF18" s="589"/>
      <c r="AG18" s="590"/>
      <c r="AH18" s="588">
        <v>70.900000000000006</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81683183</v>
      </c>
      <c r="BO18" s="470"/>
      <c r="BP18" s="470"/>
      <c r="BQ18" s="470"/>
      <c r="BR18" s="470"/>
      <c r="BS18" s="470"/>
      <c r="BT18" s="470"/>
      <c r="BU18" s="471"/>
      <c r="BV18" s="469">
        <v>82596994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447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108101389</v>
      </c>
      <c r="BO19" s="470"/>
      <c r="BP19" s="470"/>
      <c r="BQ19" s="470"/>
      <c r="BR19" s="470"/>
      <c r="BS19" s="470"/>
      <c r="BT19" s="470"/>
      <c r="BU19" s="471"/>
      <c r="BV19" s="469">
        <v>104201277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156975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154408204</v>
      </c>
      <c r="BO23" s="470"/>
      <c r="BP23" s="470"/>
      <c r="BQ23" s="470"/>
      <c r="BR23" s="470"/>
      <c r="BS23" s="470"/>
      <c r="BT23" s="470"/>
      <c r="BU23" s="471"/>
      <c r="BV23" s="469">
        <v>153389204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10970</v>
      </c>
      <c r="R24" s="521"/>
      <c r="S24" s="521"/>
      <c r="T24" s="521"/>
      <c r="U24" s="521"/>
      <c r="V24" s="563"/>
      <c r="W24" s="622"/>
      <c r="X24" s="610"/>
      <c r="Y24" s="611"/>
      <c r="Z24" s="519" t="s">
        <v>168</v>
      </c>
      <c r="AA24" s="499"/>
      <c r="AB24" s="499"/>
      <c r="AC24" s="499"/>
      <c r="AD24" s="499"/>
      <c r="AE24" s="499"/>
      <c r="AF24" s="499"/>
      <c r="AG24" s="500"/>
      <c r="AH24" s="520">
        <v>2498</v>
      </c>
      <c r="AI24" s="521"/>
      <c r="AJ24" s="521"/>
      <c r="AK24" s="521"/>
      <c r="AL24" s="563"/>
      <c r="AM24" s="520">
        <v>8205930</v>
      </c>
      <c r="AN24" s="521"/>
      <c r="AO24" s="521"/>
      <c r="AP24" s="521"/>
      <c r="AQ24" s="521"/>
      <c r="AR24" s="563"/>
      <c r="AS24" s="520">
        <v>3285</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90695325</v>
      </c>
      <c r="BO24" s="470"/>
      <c r="BP24" s="470"/>
      <c r="BQ24" s="470"/>
      <c r="BR24" s="470"/>
      <c r="BS24" s="470"/>
      <c r="BT24" s="470"/>
      <c r="BU24" s="471"/>
      <c r="BV24" s="469">
        <v>89122169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2</v>
      </c>
      <c r="M25" s="521"/>
      <c r="N25" s="521"/>
      <c r="O25" s="521"/>
      <c r="P25" s="563"/>
      <c r="Q25" s="520">
        <v>8990</v>
      </c>
      <c r="R25" s="521"/>
      <c r="S25" s="521"/>
      <c r="T25" s="521"/>
      <c r="U25" s="521"/>
      <c r="V25" s="563"/>
      <c r="W25" s="622"/>
      <c r="X25" s="610"/>
      <c r="Y25" s="611"/>
      <c r="Z25" s="519" t="s">
        <v>171</v>
      </c>
      <c r="AA25" s="499"/>
      <c r="AB25" s="499"/>
      <c r="AC25" s="499"/>
      <c r="AD25" s="499"/>
      <c r="AE25" s="499"/>
      <c r="AF25" s="499"/>
      <c r="AG25" s="500"/>
      <c r="AH25" s="520">
        <v>478</v>
      </c>
      <c r="AI25" s="521"/>
      <c r="AJ25" s="521"/>
      <c r="AK25" s="521"/>
      <c r="AL25" s="563"/>
      <c r="AM25" s="520">
        <v>1523864</v>
      </c>
      <c r="AN25" s="521"/>
      <c r="AO25" s="521"/>
      <c r="AP25" s="521"/>
      <c r="AQ25" s="521"/>
      <c r="AR25" s="563"/>
      <c r="AS25" s="520">
        <v>3188</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23218094</v>
      </c>
      <c r="BO25" s="433"/>
      <c r="BP25" s="433"/>
      <c r="BQ25" s="433"/>
      <c r="BR25" s="433"/>
      <c r="BS25" s="433"/>
      <c r="BT25" s="433"/>
      <c r="BU25" s="434"/>
      <c r="BV25" s="432">
        <v>32168467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173</v>
      </c>
      <c r="F26" s="499"/>
      <c r="G26" s="499"/>
      <c r="H26" s="499"/>
      <c r="I26" s="499"/>
      <c r="J26" s="499"/>
      <c r="K26" s="500"/>
      <c r="L26" s="520">
        <v>1</v>
      </c>
      <c r="M26" s="521"/>
      <c r="N26" s="521"/>
      <c r="O26" s="521"/>
      <c r="P26" s="563"/>
      <c r="Q26" s="520">
        <v>7360</v>
      </c>
      <c r="R26" s="521"/>
      <c r="S26" s="521"/>
      <c r="T26" s="521"/>
      <c r="U26" s="521"/>
      <c r="V26" s="563"/>
      <c r="W26" s="622"/>
      <c r="X26" s="610"/>
      <c r="Y26" s="611"/>
      <c r="Z26" s="519" t="s">
        <v>174</v>
      </c>
      <c r="AA26" s="632"/>
      <c r="AB26" s="632"/>
      <c r="AC26" s="632"/>
      <c r="AD26" s="632"/>
      <c r="AE26" s="632"/>
      <c r="AF26" s="632"/>
      <c r="AG26" s="633"/>
      <c r="AH26" s="520">
        <v>110</v>
      </c>
      <c r="AI26" s="521"/>
      <c r="AJ26" s="521"/>
      <c r="AK26" s="521"/>
      <c r="AL26" s="563"/>
      <c r="AM26" s="520">
        <v>380380</v>
      </c>
      <c r="AN26" s="521"/>
      <c r="AO26" s="521"/>
      <c r="AP26" s="521"/>
      <c r="AQ26" s="521"/>
      <c r="AR26" s="563"/>
      <c r="AS26" s="520">
        <v>3458</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176</v>
      </c>
      <c r="BO26" s="470"/>
      <c r="BP26" s="470"/>
      <c r="BQ26" s="470"/>
      <c r="BR26" s="470"/>
      <c r="BS26" s="470"/>
      <c r="BT26" s="470"/>
      <c r="BU26" s="471"/>
      <c r="BV26" s="469" t="s">
        <v>176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7320</v>
      </c>
      <c r="R27" s="521"/>
      <c r="S27" s="521"/>
      <c r="T27" s="521"/>
      <c r="U27" s="521"/>
      <c r="V27" s="563"/>
      <c r="W27" s="622"/>
      <c r="X27" s="610"/>
      <c r="Y27" s="611"/>
      <c r="Z27" s="519" t="s">
        <v>178</v>
      </c>
      <c r="AA27" s="499"/>
      <c r="AB27" s="499"/>
      <c r="AC27" s="499"/>
      <c r="AD27" s="499"/>
      <c r="AE27" s="499"/>
      <c r="AF27" s="499"/>
      <c r="AG27" s="500"/>
      <c r="AH27" s="520">
        <v>41</v>
      </c>
      <c r="AI27" s="521"/>
      <c r="AJ27" s="521"/>
      <c r="AK27" s="521"/>
      <c r="AL27" s="563"/>
      <c r="AM27" s="520">
        <v>160228</v>
      </c>
      <c r="AN27" s="521"/>
      <c r="AO27" s="521"/>
      <c r="AP27" s="521"/>
      <c r="AQ27" s="521"/>
      <c r="AR27" s="563"/>
      <c r="AS27" s="520">
        <v>3908</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1187479</v>
      </c>
      <c r="BO27" s="646"/>
      <c r="BP27" s="646"/>
      <c r="BQ27" s="646"/>
      <c r="BR27" s="646"/>
      <c r="BS27" s="646"/>
      <c r="BT27" s="646"/>
      <c r="BU27" s="647"/>
      <c r="BV27" s="645">
        <v>1185503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6540</v>
      </c>
      <c r="R28" s="521"/>
      <c r="S28" s="521"/>
      <c r="T28" s="521"/>
      <c r="U28" s="521"/>
      <c r="V28" s="563"/>
      <c r="W28" s="622"/>
      <c r="X28" s="610"/>
      <c r="Y28" s="611"/>
      <c r="Z28" s="519" t="s">
        <v>181</v>
      </c>
      <c r="AA28" s="499"/>
      <c r="AB28" s="499"/>
      <c r="AC28" s="499"/>
      <c r="AD28" s="499"/>
      <c r="AE28" s="499"/>
      <c r="AF28" s="499"/>
      <c r="AG28" s="500"/>
      <c r="AH28" s="520">
        <v>10</v>
      </c>
      <c r="AI28" s="521"/>
      <c r="AJ28" s="521"/>
      <c r="AK28" s="521"/>
      <c r="AL28" s="563"/>
      <c r="AM28" s="520">
        <v>25810</v>
      </c>
      <c r="AN28" s="521"/>
      <c r="AO28" s="521"/>
      <c r="AP28" s="521"/>
      <c r="AQ28" s="521"/>
      <c r="AR28" s="563"/>
      <c r="AS28" s="520">
        <v>2581</v>
      </c>
      <c r="AT28" s="521"/>
      <c r="AU28" s="521"/>
      <c r="AV28" s="521"/>
      <c r="AW28" s="521"/>
      <c r="AX28" s="522"/>
      <c r="AY28" s="648" t="s">
        <v>182</v>
      </c>
      <c r="AZ28" s="649"/>
      <c r="BA28" s="649"/>
      <c r="BB28" s="650"/>
      <c r="BC28" s="429" t="s">
        <v>47</v>
      </c>
      <c r="BD28" s="430"/>
      <c r="BE28" s="430"/>
      <c r="BF28" s="430"/>
      <c r="BG28" s="430"/>
      <c r="BH28" s="430"/>
      <c r="BI28" s="430"/>
      <c r="BJ28" s="430"/>
      <c r="BK28" s="430"/>
      <c r="BL28" s="430"/>
      <c r="BM28" s="431"/>
      <c r="BN28" s="432">
        <v>13534706</v>
      </c>
      <c r="BO28" s="433"/>
      <c r="BP28" s="433"/>
      <c r="BQ28" s="433"/>
      <c r="BR28" s="433"/>
      <c r="BS28" s="433"/>
      <c r="BT28" s="433"/>
      <c r="BU28" s="434"/>
      <c r="BV28" s="432">
        <v>13408045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183</v>
      </c>
      <c r="F29" s="499"/>
      <c r="G29" s="499"/>
      <c r="H29" s="499"/>
      <c r="I29" s="499"/>
      <c r="J29" s="499"/>
      <c r="K29" s="500"/>
      <c r="L29" s="520">
        <v>37</v>
      </c>
      <c r="M29" s="521"/>
      <c r="N29" s="521"/>
      <c r="O29" s="521"/>
      <c r="P29" s="563"/>
      <c r="Q29" s="520">
        <v>6060</v>
      </c>
      <c r="R29" s="521"/>
      <c r="S29" s="521"/>
      <c r="T29" s="521"/>
      <c r="U29" s="521"/>
      <c r="V29" s="563"/>
      <c r="W29" s="623"/>
      <c r="X29" s="624"/>
      <c r="Y29" s="625"/>
      <c r="Z29" s="519" t="s">
        <v>184</v>
      </c>
      <c r="AA29" s="499"/>
      <c r="AB29" s="499"/>
      <c r="AC29" s="499"/>
      <c r="AD29" s="499"/>
      <c r="AE29" s="499"/>
      <c r="AF29" s="499"/>
      <c r="AG29" s="500"/>
      <c r="AH29" s="520">
        <v>2549</v>
      </c>
      <c r="AI29" s="521"/>
      <c r="AJ29" s="521"/>
      <c r="AK29" s="521"/>
      <c r="AL29" s="563"/>
      <c r="AM29" s="520">
        <v>8391968</v>
      </c>
      <c r="AN29" s="521"/>
      <c r="AO29" s="521"/>
      <c r="AP29" s="521"/>
      <c r="AQ29" s="521"/>
      <c r="AR29" s="563"/>
      <c r="AS29" s="520">
        <v>3292</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4075734</v>
      </c>
      <c r="BO29" s="470"/>
      <c r="BP29" s="470"/>
      <c r="BQ29" s="470"/>
      <c r="BR29" s="470"/>
      <c r="BS29" s="470"/>
      <c r="BT29" s="470"/>
      <c r="BU29" s="471"/>
      <c r="BV29" s="469">
        <v>4072966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100.1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13886235</v>
      </c>
      <c r="BO30" s="646"/>
      <c r="BP30" s="646"/>
      <c r="BQ30" s="646"/>
      <c r="BR30" s="646"/>
      <c r="BS30" s="646"/>
      <c r="BT30" s="646"/>
      <c r="BU30" s="647"/>
      <c r="BV30" s="645">
        <v>13781046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197</v>
      </c>
      <c r="AN33" s="493"/>
      <c r="AO33" s="458" t="s">
        <v>194</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195</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9</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13</v>
      </c>
      <c r="BF34" s="658"/>
      <c r="BG34" s="659" t="str">
        <f>IF('各会計、関係団体の財政状況及び健全化判断比率'!B36="","",'各会計、関係団体の財政状況及び健全化判断比率'!B36)</f>
        <v>鬼無里大岡観光施設事業特別会計</v>
      </c>
      <c r="BH34" s="659"/>
      <c r="BI34" s="659"/>
      <c r="BJ34" s="659"/>
      <c r="BK34" s="659"/>
      <c r="BL34" s="659"/>
      <c r="BM34" s="659"/>
      <c r="BN34" s="659"/>
      <c r="BO34" s="659"/>
      <c r="BP34" s="659"/>
      <c r="BQ34" s="659"/>
      <c r="BR34" s="659"/>
      <c r="BS34" s="659"/>
      <c r="BT34" s="659"/>
      <c r="BU34" s="659"/>
      <c r="BV34" s="214"/>
      <c r="BW34" s="658">
        <f>IF(BY34="","",MAX(C34:D43,U34:V43,AM34:AN43,BE34:BF43)+1)</f>
        <v>14</v>
      </c>
      <c r="BX34" s="658"/>
      <c r="BY34" s="659" t="str">
        <f>IF('各会計、関係団体の財政状況及び健全化判断比率'!B68="","",'各会計、関係団体の財政状況及び健全化判断比率'!B68)</f>
        <v>長野広域連合</v>
      </c>
      <c r="BZ34" s="659"/>
      <c r="CA34" s="659"/>
      <c r="CB34" s="659"/>
      <c r="CC34" s="659"/>
      <c r="CD34" s="659"/>
      <c r="CE34" s="659"/>
      <c r="CF34" s="659"/>
      <c r="CG34" s="659"/>
      <c r="CH34" s="659"/>
      <c r="CI34" s="659"/>
      <c r="CJ34" s="659"/>
      <c r="CK34" s="659"/>
      <c r="CL34" s="659"/>
      <c r="CM34" s="659"/>
      <c r="CN34" s="214"/>
      <c r="CO34" s="658">
        <f>IF(CQ34="","",MAX(C34:D43,U34:V43,AM34:AN43,BE34:BF43,BW34:BX43)+1)</f>
        <v>24</v>
      </c>
      <c r="CP34" s="658"/>
      <c r="CQ34" s="659" t="str">
        <f>IF('各会計、関係団体の財政状況及び健全化判断比率'!BS7="","",'各会計、関係団体の財政状況及び健全化判断比率'!BS7)</f>
        <v>長野市土地開発公社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母子父子寡婦福祉資金貸付事業特別会計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10</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15</v>
      </c>
      <c r="BX35" s="658"/>
      <c r="BY35" s="659" t="str">
        <f>IF('各会計、関係団体の財政状況及び健全化判断比率'!B69="","",'各会計、関係団体の財政状況及び健全化判断比率'!B69)</f>
        <v>　（一般会計）</v>
      </c>
      <c r="BZ35" s="659"/>
      <c r="CA35" s="659"/>
      <c r="CB35" s="659"/>
      <c r="CC35" s="659"/>
      <c r="CD35" s="659"/>
      <c r="CE35" s="659"/>
      <c r="CF35" s="659"/>
      <c r="CG35" s="659"/>
      <c r="CH35" s="659"/>
      <c r="CI35" s="659"/>
      <c r="CJ35" s="659"/>
      <c r="CK35" s="659"/>
      <c r="CL35" s="659"/>
      <c r="CM35" s="659"/>
      <c r="CN35" s="214"/>
      <c r="CO35" s="658">
        <f t="shared" ref="CO35:CO43" si="3">IF(CQ35="","",CO34+1)</f>
        <v>25</v>
      </c>
      <c r="CP35" s="658"/>
      <c r="CQ35" s="659" t="str">
        <f>IF('各会計、関係団体の財政状況及び健全化判断比率'!BS8="","",'各会計、関係団体の財政状況及び健全化判断比率'!BS8)</f>
        <v>長野市農業公社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授産施設特別会計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11</v>
      </c>
      <c r="AN36" s="658"/>
      <c r="AO36" s="659" t="str">
        <f>IF('各会計、関係団体の財政状況及び健全化判断比率'!B34="","",'各会計、関係団体の財政状況及び健全化判断比率'!B34)</f>
        <v>戸隠観光施設事業会計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16</v>
      </c>
      <c r="BX36" s="658"/>
      <c r="BY36" s="659" t="str">
        <f>IF('各会計、関係団体の財政状況及び健全化判断比率'!B70="","",'各会計、関係団体の財政状況及び健全化判断比率'!B70)</f>
        <v>　（老人福祉施設等運営事業特別会計）</v>
      </c>
      <c r="BZ36" s="659"/>
      <c r="CA36" s="659"/>
      <c r="CB36" s="659"/>
      <c r="CC36" s="659"/>
      <c r="CD36" s="659"/>
      <c r="CE36" s="659"/>
      <c r="CF36" s="659"/>
      <c r="CG36" s="659"/>
      <c r="CH36" s="659"/>
      <c r="CI36" s="659"/>
      <c r="CJ36" s="659"/>
      <c r="CK36" s="659"/>
      <c r="CL36" s="659"/>
      <c r="CM36" s="659"/>
      <c r="CN36" s="214"/>
      <c r="CO36" s="658">
        <f t="shared" si="3"/>
        <v>26</v>
      </c>
      <c r="CP36" s="658"/>
      <c r="CQ36" s="659" t="str">
        <f>IF('各会計、関係団体の財政状況及び健全化判断比率'!BS9="","",'各会計、関係団体の財政状況及び健全化判断比率'!BS9)</f>
        <v>長野市開発公社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病院事業債管理特別会計</v>
      </c>
      <c r="F37" s="659"/>
      <c r="G37" s="659"/>
      <c r="H37" s="659"/>
      <c r="I37" s="659"/>
      <c r="J37" s="659"/>
      <c r="K37" s="659"/>
      <c r="L37" s="659"/>
      <c r="M37" s="659"/>
      <c r="N37" s="659"/>
      <c r="O37" s="659"/>
      <c r="P37" s="659"/>
      <c r="Q37" s="659"/>
      <c r="R37" s="659"/>
      <c r="S37" s="659"/>
      <c r="T37" s="214"/>
      <c r="U37" s="658">
        <f t="shared" si="4"/>
        <v>8</v>
      </c>
      <c r="V37" s="658"/>
      <c r="W37" s="659" t="str">
        <f>IF('各会計、関係団体の財政状況及び健全化判断比率'!B31="","",'各会計、関係団体の財政状況及び健全化判断比率'!B31)</f>
        <v>駐車場事業特別会計</v>
      </c>
      <c r="X37" s="659"/>
      <c r="Y37" s="659"/>
      <c r="Z37" s="659"/>
      <c r="AA37" s="659"/>
      <c r="AB37" s="659"/>
      <c r="AC37" s="659"/>
      <c r="AD37" s="659"/>
      <c r="AE37" s="659"/>
      <c r="AF37" s="659"/>
      <c r="AG37" s="659"/>
      <c r="AH37" s="659"/>
      <c r="AI37" s="659"/>
      <c r="AJ37" s="659"/>
      <c r="AK37" s="659"/>
      <c r="AL37" s="214"/>
      <c r="AM37" s="658">
        <f t="shared" si="0"/>
        <v>12</v>
      </c>
      <c r="AN37" s="658"/>
      <c r="AO37" s="659" t="str">
        <f>IF('各会計、関係団体の財政状況及び健全化判断比率'!B35="","",'各会計、関係団体の財政状況及び健全化判断比率'!B35)</f>
        <v>産業団地事業会計</v>
      </c>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17</v>
      </c>
      <c r="BX37" s="658"/>
      <c r="BY37" s="659" t="str">
        <f>IF('各会計、関係団体の財政状況及び健全化判断比率'!B71="","",'各会計、関係団体の財政状況及び健全化判断比率'!B71)</f>
        <v>　（長野地域ふるさと事業特別会計）</v>
      </c>
      <c r="BZ37" s="659"/>
      <c r="CA37" s="659"/>
      <c r="CB37" s="659"/>
      <c r="CC37" s="659"/>
      <c r="CD37" s="659"/>
      <c r="CE37" s="659"/>
      <c r="CF37" s="659"/>
      <c r="CG37" s="659"/>
      <c r="CH37" s="659"/>
      <c r="CI37" s="659"/>
      <c r="CJ37" s="659"/>
      <c r="CK37" s="659"/>
      <c r="CL37" s="659"/>
      <c r="CM37" s="659"/>
      <c r="CN37" s="214"/>
      <c r="CO37" s="658">
        <f t="shared" si="3"/>
        <v>27</v>
      </c>
      <c r="CP37" s="658"/>
      <c r="CQ37" s="659" t="str">
        <f>IF('各会計、関係団体の財政状況及び健全化判断比率'!BS10="","",'各会計、関係団体の財政状況及び健全化判断比率'!BS10)</f>
        <v>ながの観光コンベンションビューロー</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18</v>
      </c>
      <c r="BX38" s="658"/>
      <c r="BY38" s="659" t="str">
        <f>IF('各会計、関係団体の財政状況及び健全化判断比率'!B72="","",'各会計、関係団体の財政状況及び健全化判断比率'!B72)</f>
        <v>　（ごみ処理施設事業特別会計）</v>
      </c>
      <c r="BZ38" s="659"/>
      <c r="CA38" s="659"/>
      <c r="CB38" s="659"/>
      <c r="CC38" s="659"/>
      <c r="CD38" s="659"/>
      <c r="CE38" s="659"/>
      <c r="CF38" s="659"/>
      <c r="CG38" s="659"/>
      <c r="CH38" s="659"/>
      <c r="CI38" s="659"/>
      <c r="CJ38" s="659"/>
      <c r="CK38" s="659"/>
      <c r="CL38" s="659"/>
      <c r="CM38" s="659"/>
      <c r="CN38" s="214"/>
      <c r="CO38" s="658">
        <f t="shared" si="3"/>
        <v>28</v>
      </c>
      <c r="CP38" s="658"/>
      <c r="CQ38" s="659" t="str">
        <f>IF('各会計、関係団体の財政状況及び健全化判断比率'!BS11="","",'各会計、関係団体の財政状況及び健全化判断比率'!BS11)</f>
        <v>エムウェーブ</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19</v>
      </c>
      <c r="BX39" s="658"/>
      <c r="BY39" s="659" t="str">
        <f>IF('各会計、関係団体の財政状況及び健全化判断比率'!B73="","",'各会計、関係団体の財政状況及び健全化判断比率'!B73)</f>
        <v>須高行政事務組合</v>
      </c>
      <c r="BZ39" s="659"/>
      <c r="CA39" s="659"/>
      <c r="CB39" s="659"/>
      <c r="CC39" s="659"/>
      <c r="CD39" s="659"/>
      <c r="CE39" s="659"/>
      <c r="CF39" s="659"/>
      <c r="CG39" s="659"/>
      <c r="CH39" s="659"/>
      <c r="CI39" s="659"/>
      <c r="CJ39" s="659"/>
      <c r="CK39" s="659"/>
      <c r="CL39" s="659"/>
      <c r="CM39" s="659"/>
      <c r="CN39" s="214"/>
      <c r="CO39" s="658">
        <f t="shared" si="3"/>
        <v>29</v>
      </c>
      <c r="CP39" s="658"/>
      <c r="CQ39" s="659" t="str">
        <f>IF('各会計、関係団体の財政状況及び健全化判断比率'!BS12="","",'各会計、関係団体の財政状況及び健全化判断比率'!BS12)</f>
        <v>長野市勤労者共済会</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20</v>
      </c>
      <c r="BX40" s="658"/>
      <c r="BY40" s="659" t="str">
        <f>IF('各会計、関係団体の財政状況及び健全化判断比率'!B74="","",'各会計、関係団体の財政状況及び健全化判断比率'!B74)</f>
        <v>千曲衛生施設組合</v>
      </c>
      <c r="BZ40" s="659"/>
      <c r="CA40" s="659"/>
      <c r="CB40" s="659"/>
      <c r="CC40" s="659"/>
      <c r="CD40" s="659"/>
      <c r="CE40" s="659"/>
      <c r="CF40" s="659"/>
      <c r="CG40" s="659"/>
      <c r="CH40" s="659"/>
      <c r="CI40" s="659"/>
      <c r="CJ40" s="659"/>
      <c r="CK40" s="659"/>
      <c r="CL40" s="659"/>
      <c r="CM40" s="659"/>
      <c r="CN40" s="214"/>
      <c r="CO40" s="658">
        <f t="shared" si="3"/>
        <v>30</v>
      </c>
      <c r="CP40" s="658"/>
      <c r="CQ40" s="659" t="str">
        <f>IF('各会計、関係団体の財政状況及び健全化判断比率'!BS13="","",'各会計、関係団体の財政状況及び健全化判断比率'!BS13)</f>
        <v>長野市スポーツ協会</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21</v>
      </c>
      <c r="BX41" s="658"/>
      <c r="BY41" s="659" t="str">
        <f>IF('各会計、関係団体の財政状況及び健全化判断比率'!B75="","",'各会計、関係団体の財政状況及び健全化判断比率'!B75)</f>
        <v>長野県後期高齢者医療広域連合</v>
      </c>
      <c r="BZ41" s="659"/>
      <c r="CA41" s="659"/>
      <c r="CB41" s="659"/>
      <c r="CC41" s="659"/>
      <c r="CD41" s="659"/>
      <c r="CE41" s="659"/>
      <c r="CF41" s="659"/>
      <c r="CG41" s="659"/>
      <c r="CH41" s="659"/>
      <c r="CI41" s="659"/>
      <c r="CJ41" s="659"/>
      <c r="CK41" s="659"/>
      <c r="CL41" s="659"/>
      <c r="CM41" s="659"/>
      <c r="CN41" s="214"/>
      <c r="CO41" s="658">
        <f t="shared" si="3"/>
        <v>31</v>
      </c>
      <c r="CP41" s="658"/>
      <c r="CQ41" s="659" t="str">
        <f>IF('各会計、関係団体の財政状況及び健全化判断比率'!BS14="","",'各会計、関係団体の財政状況及び健全化判断比率'!BS14)</f>
        <v>長野市文化芸術振興財団</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22</v>
      </c>
      <c r="BX42" s="658"/>
      <c r="BY42" s="659" t="str">
        <f>IF('各会計、関係団体の財政状況及び健全化判断比率'!B76="","",'各会計、関係団体の財政状況及び健全化判断比率'!B76)</f>
        <v>　（一般会計）</v>
      </c>
      <c r="BZ42" s="659"/>
      <c r="CA42" s="659"/>
      <c r="CB42" s="659"/>
      <c r="CC42" s="659"/>
      <c r="CD42" s="659"/>
      <c r="CE42" s="659"/>
      <c r="CF42" s="659"/>
      <c r="CG42" s="659"/>
      <c r="CH42" s="659"/>
      <c r="CI42" s="659"/>
      <c r="CJ42" s="659"/>
      <c r="CK42" s="659"/>
      <c r="CL42" s="659"/>
      <c r="CM42" s="659"/>
      <c r="CN42" s="214"/>
      <c r="CO42" s="658">
        <f t="shared" si="3"/>
        <v>32</v>
      </c>
      <c r="CP42" s="658"/>
      <c r="CQ42" s="659" t="str">
        <f>IF('各会計、関係団体の財政状況及び健全化判断比率'!BS15="","",'各会計、関係団体の財政状況及び健全化判断比率'!BS15)</f>
        <v>ながの緑育協会</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23</v>
      </c>
      <c r="BX43" s="658"/>
      <c r="BY43" s="659" t="str">
        <f>IF('各会計、関係団体の財政状況及び健全化判断比率'!B77="","",'各会計、関係団体の財政状況及び健全化判断比率'!B77)</f>
        <v>　（後期高齢者医療等別会計）</v>
      </c>
      <c r="BZ43" s="659"/>
      <c r="CA43" s="659"/>
      <c r="CB43" s="659"/>
      <c r="CC43" s="659"/>
      <c r="CD43" s="659"/>
      <c r="CE43" s="659"/>
      <c r="CF43" s="659"/>
      <c r="CG43" s="659"/>
      <c r="CH43" s="659"/>
      <c r="CI43" s="659"/>
      <c r="CJ43" s="659"/>
      <c r="CK43" s="659"/>
      <c r="CL43" s="659"/>
      <c r="CM43" s="659"/>
      <c r="CN43" s="214"/>
      <c r="CO43" s="658">
        <f t="shared" si="3"/>
        <v>33</v>
      </c>
      <c r="CP43" s="658"/>
      <c r="CQ43" s="659" t="str">
        <f>IF('各会計、関係団体の財政状況及び健全化判断比率'!BS16="","",'各会計、関係団体の財政状況及び健全化判断比率'!BS16)</f>
        <v>長野市民病院</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DYPA+vg0z0M+AgFJL8ZTxDzfR8Ca5sr2YjOu2mdK2sYGnqH7wVznHycmtgCUYlwPYPGYUaw2cUhy3mepB7O2JQ==" saltValue="3/3WlxeazobNh+EcHjiom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0" t="s">
        <v>572</v>
      </c>
      <c r="D34" s="1250"/>
      <c r="E34" s="1251"/>
      <c r="F34" s="32">
        <v>12.42</v>
      </c>
      <c r="G34" s="33">
        <v>13.54</v>
      </c>
      <c r="H34" s="33">
        <v>14.3</v>
      </c>
      <c r="I34" s="33">
        <v>15.53</v>
      </c>
      <c r="J34" s="34">
        <v>15.71</v>
      </c>
      <c r="K34" s="22"/>
      <c r="L34" s="22"/>
      <c r="M34" s="22"/>
      <c r="N34" s="22"/>
      <c r="O34" s="22"/>
      <c r="P34" s="22"/>
    </row>
    <row r="35" spans="1:16" ht="39" customHeight="1" x14ac:dyDescent="0.15">
      <c r="A35" s="22"/>
      <c r="B35" s="35"/>
      <c r="C35" s="1244" t="s">
        <v>573</v>
      </c>
      <c r="D35" s="1245"/>
      <c r="E35" s="1246"/>
      <c r="F35" s="36">
        <v>7.32</v>
      </c>
      <c r="G35" s="37">
        <v>6.91</v>
      </c>
      <c r="H35" s="37">
        <v>6.52</v>
      </c>
      <c r="I35" s="37">
        <v>6.07</v>
      </c>
      <c r="J35" s="38">
        <v>5.88</v>
      </c>
      <c r="K35" s="22"/>
      <c r="L35" s="22"/>
      <c r="M35" s="22"/>
      <c r="N35" s="22"/>
      <c r="O35" s="22"/>
      <c r="P35" s="22"/>
    </row>
    <row r="36" spans="1:16" ht="39" customHeight="1" x14ac:dyDescent="0.15">
      <c r="A36" s="22"/>
      <c r="B36" s="35"/>
      <c r="C36" s="1244" t="s">
        <v>574</v>
      </c>
      <c r="D36" s="1245"/>
      <c r="E36" s="1246"/>
      <c r="F36" s="36">
        <v>2.2799999999999998</v>
      </c>
      <c r="G36" s="37">
        <v>2.02</v>
      </c>
      <c r="H36" s="37">
        <v>2.5099999999999998</v>
      </c>
      <c r="I36" s="37">
        <v>0.23</v>
      </c>
      <c r="J36" s="38">
        <v>4.99</v>
      </c>
      <c r="K36" s="22"/>
      <c r="L36" s="22"/>
      <c r="M36" s="22"/>
      <c r="N36" s="22"/>
      <c r="O36" s="22"/>
      <c r="P36" s="22"/>
    </row>
    <row r="37" spans="1:16" ht="39" customHeight="1" x14ac:dyDescent="0.15">
      <c r="A37" s="22"/>
      <c r="B37" s="35"/>
      <c r="C37" s="1244" t="s">
        <v>575</v>
      </c>
      <c r="D37" s="1245"/>
      <c r="E37" s="1246"/>
      <c r="F37" s="36">
        <v>1.67</v>
      </c>
      <c r="G37" s="37">
        <v>1.61</v>
      </c>
      <c r="H37" s="37">
        <v>1.71</v>
      </c>
      <c r="I37" s="37">
        <v>1.82</v>
      </c>
      <c r="J37" s="38">
        <v>1.65</v>
      </c>
      <c r="K37" s="22"/>
      <c r="L37" s="22"/>
      <c r="M37" s="22"/>
      <c r="N37" s="22"/>
      <c r="O37" s="22"/>
      <c r="P37" s="22"/>
    </row>
    <row r="38" spans="1:16" ht="39" customHeight="1" x14ac:dyDescent="0.15">
      <c r="A38" s="22"/>
      <c r="B38" s="35"/>
      <c r="C38" s="1244" t="s">
        <v>576</v>
      </c>
      <c r="D38" s="1245"/>
      <c r="E38" s="1246"/>
      <c r="F38" s="36">
        <v>0.12</v>
      </c>
      <c r="G38" s="37">
        <v>1.1299999999999999</v>
      </c>
      <c r="H38" s="37">
        <v>0.74</v>
      </c>
      <c r="I38" s="37">
        <v>0.36</v>
      </c>
      <c r="J38" s="38">
        <v>1.28</v>
      </c>
      <c r="K38" s="22"/>
      <c r="L38" s="22"/>
      <c r="M38" s="22"/>
      <c r="N38" s="22"/>
      <c r="O38" s="22"/>
      <c r="P38" s="22"/>
    </row>
    <row r="39" spans="1:16" ht="39" customHeight="1" x14ac:dyDescent="0.15">
      <c r="A39" s="22"/>
      <c r="B39" s="35"/>
      <c r="C39" s="1244" t="s">
        <v>577</v>
      </c>
      <c r="D39" s="1245"/>
      <c r="E39" s="1246"/>
      <c r="F39" s="36">
        <v>1.04</v>
      </c>
      <c r="G39" s="37">
        <v>0.59</v>
      </c>
      <c r="H39" s="37">
        <v>0.94</v>
      </c>
      <c r="I39" s="37">
        <v>0.79</v>
      </c>
      <c r="J39" s="38">
        <v>0.69</v>
      </c>
      <c r="K39" s="22"/>
      <c r="L39" s="22"/>
      <c r="M39" s="22"/>
      <c r="N39" s="22"/>
      <c r="O39" s="22"/>
      <c r="P39" s="22"/>
    </row>
    <row r="40" spans="1:16" ht="39" customHeight="1" x14ac:dyDescent="0.15">
      <c r="A40" s="22"/>
      <c r="B40" s="35"/>
      <c r="C40" s="1244" t="s">
        <v>578</v>
      </c>
      <c r="D40" s="1245"/>
      <c r="E40" s="1246"/>
      <c r="F40" s="36">
        <v>0.02</v>
      </c>
      <c r="G40" s="37">
        <v>0.04</v>
      </c>
      <c r="H40" s="37">
        <v>0.05</v>
      </c>
      <c r="I40" s="37">
        <v>0.06</v>
      </c>
      <c r="J40" s="38">
        <v>0.08</v>
      </c>
      <c r="K40" s="22"/>
      <c r="L40" s="22"/>
      <c r="M40" s="22"/>
      <c r="N40" s="22"/>
      <c r="O40" s="22"/>
      <c r="P40" s="22"/>
    </row>
    <row r="41" spans="1:16" ht="39" customHeight="1" x14ac:dyDescent="0.15">
      <c r="A41" s="22"/>
      <c r="B41" s="35"/>
      <c r="C41" s="1244" t="s">
        <v>579</v>
      </c>
      <c r="D41" s="1245"/>
      <c r="E41" s="1246"/>
      <c r="F41" s="36">
        <v>0</v>
      </c>
      <c r="G41" s="37">
        <v>0.01</v>
      </c>
      <c r="H41" s="37">
        <v>0.01</v>
      </c>
      <c r="I41" s="37">
        <v>0.01</v>
      </c>
      <c r="J41" s="38">
        <v>0.01</v>
      </c>
      <c r="K41" s="22"/>
      <c r="L41" s="22"/>
      <c r="M41" s="22"/>
      <c r="N41" s="22"/>
      <c r="O41" s="22"/>
      <c r="P41" s="22"/>
    </row>
    <row r="42" spans="1:16" ht="39" customHeight="1" x14ac:dyDescent="0.15">
      <c r="A42" s="22"/>
      <c r="B42" s="39"/>
      <c r="C42" s="1244" t="s">
        <v>580</v>
      </c>
      <c r="D42" s="1245"/>
      <c r="E42" s="1246"/>
      <c r="F42" s="36" t="s">
        <v>521</v>
      </c>
      <c r="G42" s="37" t="s">
        <v>521</v>
      </c>
      <c r="H42" s="37" t="s">
        <v>521</v>
      </c>
      <c r="I42" s="37" t="s">
        <v>521</v>
      </c>
      <c r="J42" s="38" t="s">
        <v>521</v>
      </c>
      <c r="K42" s="22"/>
      <c r="L42" s="22"/>
      <c r="M42" s="22"/>
      <c r="N42" s="22"/>
      <c r="O42" s="22"/>
      <c r="P42" s="22"/>
    </row>
    <row r="43" spans="1:16" ht="39" customHeight="1" thickBot="1" x14ac:dyDescent="0.2">
      <c r="A43" s="22"/>
      <c r="B43" s="40"/>
      <c r="C43" s="1247" t="s">
        <v>581</v>
      </c>
      <c r="D43" s="1248"/>
      <c r="E43" s="1249"/>
      <c r="F43" s="41">
        <v>0</v>
      </c>
      <c r="G43" s="42">
        <v>0</v>
      </c>
      <c r="H43" s="42">
        <v>0.02</v>
      </c>
      <c r="I43" s="42">
        <v>0.05</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ZvEaxxoVyXrD5uXGufn1bEd6177bycya039zVV/egwSv9yDI2i0u8SY3vxVHVDMv+Gu0IHEqmnKOUxCuiXvEg==" saltValue="/WEn61Q+t+uabcLWhlhl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13894</v>
      </c>
      <c r="L45" s="60">
        <v>15629</v>
      </c>
      <c r="M45" s="60">
        <v>15713</v>
      </c>
      <c r="N45" s="60">
        <v>15965</v>
      </c>
      <c r="O45" s="61">
        <v>15990</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521</v>
      </c>
      <c r="L46" s="64" t="s">
        <v>521</v>
      </c>
      <c r="M46" s="64" t="s">
        <v>521</v>
      </c>
      <c r="N46" s="64" t="s">
        <v>521</v>
      </c>
      <c r="O46" s="65" t="s">
        <v>521</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521</v>
      </c>
      <c r="L47" s="64" t="s">
        <v>521</v>
      </c>
      <c r="M47" s="64" t="s">
        <v>521</v>
      </c>
      <c r="N47" s="64" t="s">
        <v>521</v>
      </c>
      <c r="O47" s="65" t="s">
        <v>521</v>
      </c>
      <c r="P47" s="48"/>
      <c r="Q47" s="48"/>
      <c r="R47" s="48"/>
      <c r="S47" s="48"/>
      <c r="T47" s="48"/>
      <c r="U47" s="48"/>
    </row>
    <row r="48" spans="1:21" ht="30.75" customHeight="1" x14ac:dyDescent="0.15">
      <c r="A48" s="48"/>
      <c r="B48" s="1254"/>
      <c r="C48" s="1255"/>
      <c r="D48" s="62"/>
      <c r="E48" s="1260" t="s">
        <v>14</v>
      </c>
      <c r="F48" s="1260"/>
      <c r="G48" s="1260"/>
      <c r="H48" s="1260"/>
      <c r="I48" s="1260"/>
      <c r="J48" s="1261"/>
      <c r="K48" s="63">
        <v>5292</v>
      </c>
      <c r="L48" s="64">
        <v>5005</v>
      </c>
      <c r="M48" s="64">
        <v>4934</v>
      </c>
      <c r="N48" s="64">
        <v>4880</v>
      </c>
      <c r="O48" s="65">
        <v>4780</v>
      </c>
      <c r="P48" s="48"/>
      <c r="Q48" s="48"/>
      <c r="R48" s="48"/>
      <c r="S48" s="48"/>
      <c r="T48" s="48"/>
      <c r="U48" s="48"/>
    </row>
    <row r="49" spans="1:21" ht="30.75" customHeight="1" x14ac:dyDescent="0.15">
      <c r="A49" s="48"/>
      <c r="B49" s="1254"/>
      <c r="C49" s="1255"/>
      <c r="D49" s="62"/>
      <c r="E49" s="1260" t="s">
        <v>15</v>
      </c>
      <c r="F49" s="1260"/>
      <c r="G49" s="1260"/>
      <c r="H49" s="1260"/>
      <c r="I49" s="1260"/>
      <c r="J49" s="1261"/>
      <c r="K49" s="63">
        <v>50</v>
      </c>
      <c r="L49" s="64">
        <v>51</v>
      </c>
      <c r="M49" s="64">
        <v>96</v>
      </c>
      <c r="N49" s="64">
        <v>460</v>
      </c>
      <c r="O49" s="65">
        <v>860</v>
      </c>
      <c r="P49" s="48"/>
      <c r="Q49" s="48"/>
      <c r="R49" s="48"/>
      <c r="S49" s="48"/>
      <c r="T49" s="48"/>
      <c r="U49" s="48"/>
    </row>
    <row r="50" spans="1:21" ht="30.75" customHeight="1" x14ac:dyDescent="0.15">
      <c r="A50" s="48"/>
      <c r="B50" s="1254"/>
      <c r="C50" s="1255"/>
      <c r="D50" s="62"/>
      <c r="E50" s="1260" t="s">
        <v>16</v>
      </c>
      <c r="F50" s="1260"/>
      <c r="G50" s="1260"/>
      <c r="H50" s="1260"/>
      <c r="I50" s="1260"/>
      <c r="J50" s="1261"/>
      <c r="K50" s="63">
        <v>190</v>
      </c>
      <c r="L50" s="64">
        <v>162</v>
      </c>
      <c r="M50" s="64">
        <v>157</v>
      </c>
      <c r="N50" s="64">
        <v>132</v>
      </c>
      <c r="O50" s="65">
        <v>128</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521</v>
      </c>
      <c r="L51" s="64" t="s">
        <v>521</v>
      </c>
      <c r="M51" s="64" t="s">
        <v>521</v>
      </c>
      <c r="N51" s="64" t="s">
        <v>521</v>
      </c>
      <c r="O51" s="65" t="s">
        <v>521</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18388</v>
      </c>
      <c r="L52" s="64">
        <v>19072</v>
      </c>
      <c r="M52" s="64">
        <v>19064</v>
      </c>
      <c r="N52" s="64">
        <v>18838</v>
      </c>
      <c r="O52" s="65">
        <v>18153</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1038</v>
      </c>
      <c r="L53" s="69">
        <v>1775</v>
      </c>
      <c r="M53" s="69">
        <v>1836</v>
      </c>
      <c r="N53" s="69">
        <v>2599</v>
      </c>
      <c r="O53" s="70">
        <v>3605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8" t="s">
        <v>24</v>
      </c>
      <c r="C57" s="1269"/>
      <c r="D57" s="1272" t="s">
        <v>25</v>
      </c>
      <c r="E57" s="1273"/>
      <c r="F57" s="1273"/>
      <c r="G57" s="1273"/>
      <c r="H57" s="1273"/>
      <c r="I57" s="1273"/>
      <c r="J57" s="1274"/>
      <c r="K57" s="83" t="s">
        <v>614</v>
      </c>
      <c r="L57" s="84" t="s">
        <v>614</v>
      </c>
      <c r="M57" s="84" t="s">
        <v>614</v>
      </c>
      <c r="N57" s="84" t="s">
        <v>614</v>
      </c>
      <c r="O57" s="85" t="s">
        <v>614</v>
      </c>
    </row>
    <row r="58" spans="1:21" ht="31.5" customHeight="1" thickBot="1" x14ac:dyDescent="0.2">
      <c r="B58" s="1270"/>
      <c r="C58" s="1271"/>
      <c r="D58" s="1275" t="s">
        <v>26</v>
      </c>
      <c r="E58" s="1276"/>
      <c r="F58" s="1276"/>
      <c r="G58" s="1276"/>
      <c r="H58" s="1276"/>
      <c r="I58" s="1276"/>
      <c r="J58" s="1277"/>
      <c r="K58" s="86" t="s">
        <v>614</v>
      </c>
      <c r="L58" s="87" t="s">
        <v>614</v>
      </c>
      <c r="M58" s="87" t="s">
        <v>614</v>
      </c>
      <c r="N58" s="87" t="s">
        <v>614</v>
      </c>
      <c r="O58" s="88" t="s">
        <v>614</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Mmt84aSSzNIyhID0UalsxiX19zL103VGRYto4QAPYXkiPPfVjSmfegCqHbRbcG9rcvc0IhctauKzAvJ4Avm0g==" saltValue="vutnj5OITuJKXPHVfCPZ1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563</v>
      </c>
      <c r="J40" s="100" t="s">
        <v>564</v>
      </c>
      <c r="K40" s="100" t="s">
        <v>565</v>
      </c>
      <c r="L40" s="100" t="s">
        <v>566</v>
      </c>
      <c r="M40" s="101" t="s">
        <v>567</v>
      </c>
    </row>
    <row r="41" spans="2:13" ht="27.75" customHeight="1" x14ac:dyDescent="0.15">
      <c r="B41" s="1278" t="s">
        <v>29</v>
      </c>
      <c r="C41" s="1279"/>
      <c r="D41" s="102"/>
      <c r="E41" s="1284" t="s">
        <v>30</v>
      </c>
      <c r="F41" s="1284"/>
      <c r="G41" s="1284"/>
      <c r="H41" s="1285"/>
      <c r="I41" s="103">
        <v>161827</v>
      </c>
      <c r="J41" s="104">
        <v>162233</v>
      </c>
      <c r="K41" s="104">
        <v>158797</v>
      </c>
      <c r="L41" s="104">
        <v>160273</v>
      </c>
      <c r="M41" s="105">
        <v>160516</v>
      </c>
    </row>
    <row r="42" spans="2:13" ht="27.75" customHeight="1" x14ac:dyDescent="0.15">
      <c r="B42" s="1280"/>
      <c r="C42" s="1281"/>
      <c r="D42" s="106"/>
      <c r="E42" s="1286" t="s">
        <v>31</v>
      </c>
      <c r="F42" s="1286"/>
      <c r="G42" s="1286"/>
      <c r="H42" s="1287"/>
      <c r="I42" s="107">
        <v>4369</v>
      </c>
      <c r="J42" s="108">
        <v>4632</v>
      </c>
      <c r="K42" s="108">
        <v>4411</v>
      </c>
      <c r="L42" s="108">
        <v>4617</v>
      </c>
      <c r="M42" s="109">
        <v>4323</v>
      </c>
    </row>
    <row r="43" spans="2:13" ht="27.75" customHeight="1" x14ac:dyDescent="0.15">
      <c r="B43" s="1280"/>
      <c r="C43" s="1281"/>
      <c r="D43" s="106"/>
      <c r="E43" s="1286" t="s">
        <v>32</v>
      </c>
      <c r="F43" s="1286"/>
      <c r="G43" s="1286"/>
      <c r="H43" s="1287"/>
      <c r="I43" s="107">
        <v>58304</v>
      </c>
      <c r="J43" s="108">
        <v>55512</v>
      </c>
      <c r="K43" s="108">
        <v>52015</v>
      </c>
      <c r="L43" s="108">
        <v>48548</v>
      </c>
      <c r="M43" s="109">
        <v>46362</v>
      </c>
    </row>
    <row r="44" spans="2:13" ht="27.75" customHeight="1" x14ac:dyDescent="0.15">
      <c r="B44" s="1280"/>
      <c r="C44" s="1281"/>
      <c r="D44" s="106"/>
      <c r="E44" s="1286" t="s">
        <v>33</v>
      </c>
      <c r="F44" s="1286"/>
      <c r="G44" s="1286"/>
      <c r="H44" s="1287"/>
      <c r="I44" s="107">
        <v>739</v>
      </c>
      <c r="J44" s="108">
        <v>4895</v>
      </c>
      <c r="K44" s="108">
        <v>10935</v>
      </c>
      <c r="L44" s="108">
        <v>11755</v>
      </c>
      <c r="M44" s="109">
        <v>12894</v>
      </c>
    </row>
    <row r="45" spans="2:13" ht="27.75" customHeight="1" x14ac:dyDescent="0.15">
      <c r="B45" s="1280"/>
      <c r="C45" s="1281"/>
      <c r="D45" s="106"/>
      <c r="E45" s="1286" t="s">
        <v>34</v>
      </c>
      <c r="F45" s="1286"/>
      <c r="G45" s="1286"/>
      <c r="H45" s="1287"/>
      <c r="I45" s="107">
        <v>22502</v>
      </c>
      <c r="J45" s="108">
        <v>22796</v>
      </c>
      <c r="K45" s="108">
        <v>22262</v>
      </c>
      <c r="L45" s="108">
        <v>22084</v>
      </c>
      <c r="M45" s="109">
        <v>22507</v>
      </c>
    </row>
    <row r="46" spans="2:13" ht="27.75" customHeight="1" x14ac:dyDescent="0.15">
      <c r="B46" s="1280"/>
      <c r="C46" s="1281"/>
      <c r="D46" s="110"/>
      <c r="E46" s="1286" t="s">
        <v>35</v>
      </c>
      <c r="F46" s="1286"/>
      <c r="G46" s="1286"/>
      <c r="H46" s="1287"/>
      <c r="I46" s="107">
        <v>817</v>
      </c>
      <c r="J46" s="108">
        <v>907</v>
      </c>
      <c r="K46" s="108">
        <v>1467</v>
      </c>
      <c r="L46" s="108">
        <v>1144</v>
      </c>
      <c r="M46" s="109">
        <v>1059</v>
      </c>
    </row>
    <row r="47" spans="2:13" ht="27.75" customHeight="1" x14ac:dyDescent="0.15">
      <c r="B47" s="1280"/>
      <c r="C47" s="1281"/>
      <c r="D47" s="111"/>
      <c r="E47" s="1288" t="s">
        <v>36</v>
      </c>
      <c r="F47" s="1289"/>
      <c r="G47" s="1289"/>
      <c r="H47" s="1290"/>
      <c r="I47" s="107" t="s">
        <v>521</v>
      </c>
      <c r="J47" s="108" t="s">
        <v>521</v>
      </c>
      <c r="K47" s="108" t="s">
        <v>521</v>
      </c>
      <c r="L47" s="108" t="s">
        <v>521</v>
      </c>
      <c r="M47" s="109" t="s">
        <v>521</v>
      </c>
    </row>
    <row r="48" spans="2:13" ht="27.75" customHeight="1" x14ac:dyDescent="0.15">
      <c r="B48" s="1280"/>
      <c r="C48" s="1281"/>
      <c r="D48" s="106"/>
      <c r="E48" s="1286" t="s">
        <v>37</v>
      </c>
      <c r="F48" s="1286"/>
      <c r="G48" s="1286"/>
      <c r="H48" s="1287"/>
      <c r="I48" s="107" t="s">
        <v>521</v>
      </c>
      <c r="J48" s="108" t="s">
        <v>521</v>
      </c>
      <c r="K48" s="108" t="s">
        <v>521</v>
      </c>
      <c r="L48" s="108" t="s">
        <v>521</v>
      </c>
      <c r="M48" s="109" t="s">
        <v>521</v>
      </c>
    </row>
    <row r="49" spans="2:13" ht="27.75" customHeight="1" x14ac:dyDescent="0.15">
      <c r="B49" s="1282"/>
      <c r="C49" s="1283"/>
      <c r="D49" s="106"/>
      <c r="E49" s="1286" t="s">
        <v>38</v>
      </c>
      <c r="F49" s="1286"/>
      <c r="G49" s="1286"/>
      <c r="H49" s="1287"/>
      <c r="I49" s="107" t="s">
        <v>521</v>
      </c>
      <c r="J49" s="108" t="s">
        <v>521</v>
      </c>
      <c r="K49" s="108" t="s">
        <v>521</v>
      </c>
      <c r="L49" s="108" t="s">
        <v>521</v>
      </c>
      <c r="M49" s="109" t="s">
        <v>521</v>
      </c>
    </row>
    <row r="50" spans="2:13" ht="27.75" customHeight="1" x14ac:dyDescent="0.15">
      <c r="B50" s="1291" t="s">
        <v>39</v>
      </c>
      <c r="C50" s="1292"/>
      <c r="D50" s="112"/>
      <c r="E50" s="1286" t="s">
        <v>40</v>
      </c>
      <c r="F50" s="1286"/>
      <c r="G50" s="1286"/>
      <c r="H50" s="1287"/>
      <c r="I50" s="107">
        <v>31502</v>
      </c>
      <c r="J50" s="108">
        <v>26172</v>
      </c>
      <c r="K50" s="108">
        <v>26492</v>
      </c>
      <c r="L50" s="108">
        <v>25329</v>
      </c>
      <c r="M50" s="109">
        <v>27732</v>
      </c>
    </row>
    <row r="51" spans="2:13" ht="27.75" customHeight="1" x14ac:dyDescent="0.15">
      <c r="B51" s="1280"/>
      <c r="C51" s="1281"/>
      <c r="D51" s="106"/>
      <c r="E51" s="1286" t="s">
        <v>41</v>
      </c>
      <c r="F51" s="1286"/>
      <c r="G51" s="1286"/>
      <c r="H51" s="1287"/>
      <c r="I51" s="107">
        <v>25659</v>
      </c>
      <c r="J51" s="108">
        <v>27798</v>
      </c>
      <c r="K51" s="108">
        <v>28837</v>
      </c>
      <c r="L51" s="108">
        <v>28039</v>
      </c>
      <c r="M51" s="109">
        <v>26342</v>
      </c>
    </row>
    <row r="52" spans="2:13" ht="27.75" customHeight="1" x14ac:dyDescent="0.15">
      <c r="B52" s="1282"/>
      <c r="C52" s="1283"/>
      <c r="D52" s="106"/>
      <c r="E52" s="1286" t="s">
        <v>42</v>
      </c>
      <c r="F52" s="1286"/>
      <c r="G52" s="1286"/>
      <c r="H52" s="1287"/>
      <c r="I52" s="107">
        <v>167036</v>
      </c>
      <c r="J52" s="108">
        <v>163743</v>
      </c>
      <c r="K52" s="108">
        <v>162553</v>
      </c>
      <c r="L52" s="108">
        <v>158386</v>
      </c>
      <c r="M52" s="109">
        <v>161867</v>
      </c>
    </row>
    <row r="53" spans="2:13" ht="27.75" customHeight="1" thickBot="1" x14ac:dyDescent="0.2">
      <c r="B53" s="1293" t="s">
        <v>43</v>
      </c>
      <c r="C53" s="1294"/>
      <c r="D53" s="113"/>
      <c r="E53" s="1295" t="s">
        <v>44</v>
      </c>
      <c r="F53" s="1295"/>
      <c r="G53" s="1295"/>
      <c r="H53" s="1296"/>
      <c r="I53" s="114">
        <v>24361</v>
      </c>
      <c r="J53" s="115">
        <v>33262</v>
      </c>
      <c r="K53" s="115">
        <v>32006</v>
      </c>
      <c r="L53" s="115">
        <v>36666</v>
      </c>
      <c r="M53" s="116">
        <v>31719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LGwBveKx24keSgxzCK+jP7XHi9JsCzedJkGx7AoICADMcLmI81Hf0oeA2bBi1YNxIvk/YkE3dbk1JN4NHK2LCw==" saltValue="VB+Q2xBTsHEAPzxgouUr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5" t="s">
        <v>47</v>
      </c>
      <c r="D55" s="1305"/>
      <c r="E55" s="1306"/>
      <c r="F55" s="128">
        <v>15149</v>
      </c>
      <c r="G55" s="128">
        <v>13408</v>
      </c>
      <c r="H55" s="129">
        <v>13535</v>
      </c>
    </row>
    <row r="56" spans="2:8" ht="52.5" customHeight="1" x14ac:dyDescent="0.15">
      <c r="B56" s="130"/>
      <c r="C56" s="1307" t="s">
        <v>48</v>
      </c>
      <c r="D56" s="1307"/>
      <c r="E56" s="1308"/>
      <c r="F56" s="131">
        <v>4125</v>
      </c>
      <c r="G56" s="131">
        <v>4073</v>
      </c>
      <c r="H56" s="132">
        <v>4076</v>
      </c>
    </row>
    <row r="57" spans="2:8" ht="53.25" customHeight="1" x14ac:dyDescent="0.15">
      <c r="B57" s="130"/>
      <c r="C57" s="1309" t="s">
        <v>49</v>
      </c>
      <c r="D57" s="1309"/>
      <c r="E57" s="1310"/>
      <c r="F57" s="133">
        <v>13868</v>
      </c>
      <c r="G57" s="133">
        <v>13781</v>
      </c>
      <c r="H57" s="134">
        <v>13886</v>
      </c>
    </row>
    <row r="58" spans="2:8" ht="45.75" customHeight="1" x14ac:dyDescent="0.15">
      <c r="B58" s="135"/>
      <c r="C58" s="1297" t="s">
        <v>615</v>
      </c>
      <c r="D58" s="1298"/>
      <c r="E58" s="1299"/>
      <c r="F58" s="136">
        <v>4153</v>
      </c>
      <c r="G58" s="136">
        <v>4108</v>
      </c>
      <c r="H58" s="137">
        <v>4522</v>
      </c>
    </row>
    <row r="59" spans="2:8" ht="45.75" customHeight="1" x14ac:dyDescent="0.15">
      <c r="B59" s="135"/>
      <c r="C59" s="1297" t="s">
        <v>616</v>
      </c>
      <c r="D59" s="1298"/>
      <c r="E59" s="1299"/>
      <c r="F59" s="136">
        <v>3187</v>
      </c>
      <c r="G59" s="136">
        <v>3338</v>
      </c>
      <c r="H59" s="137">
        <v>3094</v>
      </c>
    </row>
    <row r="60" spans="2:8" ht="45.75" customHeight="1" x14ac:dyDescent="0.15">
      <c r="B60" s="135"/>
      <c r="C60" s="1297" t="s">
        <v>617</v>
      </c>
      <c r="D60" s="1298"/>
      <c r="E60" s="1299"/>
      <c r="F60" s="136">
        <v>2926</v>
      </c>
      <c r="G60" s="136">
        <v>2921</v>
      </c>
      <c r="H60" s="137">
        <v>2887</v>
      </c>
    </row>
    <row r="61" spans="2:8" ht="45.75" customHeight="1" x14ac:dyDescent="0.15">
      <c r="B61" s="135"/>
      <c r="C61" s="1297" t="s">
        <v>618</v>
      </c>
      <c r="D61" s="1298"/>
      <c r="E61" s="1299"/>
      <c r="F61" s="136">
        <v>1278</v>
      </c>
      <c r="G61" s="136">
        <v>1366</v>
      </c>
      <c r="H61" s="137">
        <v>1439</v>
      </c>
    </row>
    <row r="62" spans="2:8" ht="45.75" customHeight="1" thickBot="1" x14ac:dyDescent="0.2">
      <c r="B62" s="138"/>
      <c r="C62" s="1300" t="s">
        <v>619</v>
      </c>
      <c r="D62" s="1301"/>
      <c r="E62" s="1302"/>
      <c r="F62" s="139">
        <v>585</v>
      </c>
      <c r="G62" s="139">
        <v>516</v>
      </c>
      <c r="H62" s="140">
        <v>441</v>
      </c>
    </row>
    <row r="63" spans="2:8" ht="52.5" customHeight="1" thickBot="1" x14ac:dyDescent="0.2">
      <c r="B63" s="141"/>
      <c r="C63" s="1303" t="s">
        <v>50</v>
      </c>
      <c r="D63" s="1303"/>
      <c r="E63" s="1304"/>
      <c r="F63" s="142">
        <v>33141</v>
      </c>
      <c r="G63" s="142">
        <v>31262</v>
      </c>
      <c r="H63" s="143">
        <v>31497</v>
      </c>
    </row>
    <row r="64" spans="2:8" ht="15" customHeight="1" x14ac:dyDescent="0.15"/>
  </sheetData>
  <sheetProtection algorithmName="SHA-512" hashValue="CHOzEXmC/jDo5BtljZ8pZJzzcnWiG0THvbZHx3nKJWmJEVtoLJxiTw0ee6Amfa2ztfj1v4vuHkOwJGmOzIS23g==" saltValue="7622Pvt8AgdBe6J+ACzA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5"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628</v>
      </c>
    </row>
    <row r="11" spans="1:143" s="292" customFormat="1" ht="13.5"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628</v>
      </c>
    </row>
    <row r="13" spans="1:143" s="292" customFormat="1" ht="13.5"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90"/>
      <c r="DE19" s="390"/>
    </row>
    <row r="20" spans="1:351" ht="13.5"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ht="13.5" x14ac:dyDescent="0.15">
      <c r="B23" s="397"/>
    </row>
    <row r="24" spans="1:351" ht="13.5" x14ac:dyDescent="0.15">
      <c r="B24" s="397"/>
    </row>
    <row r="25" spans="1:351" ht="13.5" x14ac:dyDescent="0.15">
      <c r="B25" s="397"/>
    </row>
    <row r="26" spans="1:351" ht="13.5" x14ac:dyDescent="0.15">
      <c r="B26" s="397"/>
    </row>
    <row r="27" spans="1:351" ht="13.5" x14ac:dyDescent="0.15">
      <c r="B27" s="397"/>
    </row>
    <row r="28" spans="1:351" ht="13.5" x14ac:dyDescent="0.15">
      <c r="B28" s="397"/>
    </row>
    <row r="29" spans="1:351" ht="13.5" x14ac:dyDescent="0.15">
      <c r="B29" s="397"/>
    </row>
    <row r="30" spans="1:351" ht="13.5" x14ac:dyDescent="0.15">
      <c r="B30" s="397"/>
    </row>
    <row r="31" spans="1:351" ht="13.5" x14ac:dyDescent="0.15">
      <c r="B31" s="397"/>
    </row>
    <row r="32" spans="1:351" ht="13.5" x14ac:dyDescent="0.15">
      <c r="B32" s="397"/>
    </row>
    <row r="33" spans="2:109" ht="13.5" x14ac:dyDescent="0.15">
      <c r="B33" s="397"/>
    </row>
    <row r="34" spans="2:109" ht="13.5" x14ac:dyDescent="0.15">
      <c r="B34" s="397"/>
    </row>
    <row r="35" spans="2:109" ht="13.5" x14ac:dyDescent="0.15">
      <c r="B35" s="397"/>
    </row>
    <row r="36" spans="2:109" ht="13.5" x14ac:dyDescent="0.15">
      <c r="B36" s="397"/>
    </row>
    <row r="37" spans="2:109" ht="13.5" x14ac:dyDescent="0.15">
      <c r="B37" s="397"/>
    </row>
    <row r="38" spans="2:109" ht="13.5" x14ac:dyDescent="0.15">
      <c r="B38" s="397"/>
    </row>
    <row r="39" spans="2:109" ht="13.5"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5" x14ac:dyDescent="0.15">
      <c r="B40" s="402"/>
      <c r="DD40" s="402"/>
      <c r="DE40" s="390"/>
    </row>
    <row r="41" spans="2:109" ht="17.25" x14ac:dyDescent="0.15">
      <c r="B41" s="403" t="s">
        <v>629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5" x14ac:dyDescent="0.15">
      <c r="B42" s="397"/>
      <c r="G42" s="404"/>
      <c r="I42" s="405"/>
      <c r="J42" s="405"/>
      <c r="K42" s="405"/>
      <c r="AM42" s="404"/>
      <c r="AN42" s="404" t="s">
        <v>630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4" t="s">
        <v>642</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ht="13.5" x14ac:dyDescent="0.15">
      <c r="B44" s="397"/>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ht="13.5" x14ac:dyDescent="0.15">
      <c r="B45" s="397"/>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ht="13.5" x14ac:dyDescent="0.15">
      <c r="B46" s="397"/>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ht="13.5" x14ac:dyDescent="0.15">
      <c r="B47" s="397"/>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ht="13.5"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5" x14ac:dyDescent="0.15">
      <c r="B49" s="397"/>
      <c r="AN49" s="390" t="s">
        <v>631</v>
      </c>
    </row>
    <row r="50" spans="1:109" ht="13.5" x14ac:dyDescent="0.15">
      <c r="B50" s="397"/>
      <c r="G50" s="1323"/>
      <c r="H50" s="1323"/>
      <c r="I50" s="1323"/>
      <c r="J50" s="1323"/>
      <c r="K50" s="407"/>
      <c r="L50" s="407"/>
      <c r="M50" s="408"/>
      <c r="N50" s="408"/>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563</v>
      </c>
      <c r="BQ50" s="1311"/>
      <c r="BR50" s="1311"/>
      <c r="BS50" s="1311"/>
      <c r="BT50" s="1311"/>
      <c r="BU50" s="1311"/>
      <c r="BV50" s="1311"/>
      <c r="BW50" s="1311"/>
      <c r="BX50" s="1311" t="s">
        <v>564</v>
      </c>
      <c r="BY50" s="1311"/>
      <c r="BZ50" s="1311"/>
      <c r="CA50" s="1311"/>
      <c r="CB50" s="1311"/>
      <c r="CC50" s="1311"/>
      <c r="CD50" s="1311"/>
      <c r="CE50" s="1311"/>
      <c r="CF50" s="1311" t="s">
        <v>565</v>
      </c>
      <c r="CG50" s="1311"/>
      <c r="CH50" s="1311"/>
      <c r="CI50" s="1311"/>
      <c r="CJ50" s="1311"/>
      <c r="CK50" s="1311"/>
      <c r="CL50" s="1311"/>
      <c r="CM50" s="1311"/>
      <c r="CN50" s="1311" t="s">
        <v>566</v>
      </c>
      <c r="CO50" s="1311"/>
      <c r="CP50" s="1311"/>
      <c r="CQ50" s="1311"/>
      <c r="CR50" s="1311"/>
      <c r="CS50" s="1311"/>
      <c r="CT50" s="1311"/>
      <c r="CU50" s="1311"/>
      <c r="CV50" s="1311" t="s">
        <v>567</v>
      </c>
      <c r="CW50" s="1311"/>
      <c r="CX50" s="1311"/>
      <c r="CY50" s="1311"/>
      <c r="CZ50" s="1311"/>
      <c r="DA50" s="1311"/>
      <c r="DB50" s="1311"/>
      <c r="DC50" s="1311"/>
    </row>
    <row r="51" spans="1:109" ht="13.5" customHeight="1" x14ac:dyDescent="0.15">
      <c r="B51" s="397"/>
      <c r="G51" s="1313"/>
      <c r="H51" s="1313"/>
      <c r="I51" s="1327"/>
      <c r="J51" s="1327"/>
      <c r="K51" s="1328"/>
      <c r="L51" s="1328"/>
      <c r="M51" s="1328"/>
      <c r="N51" s="1328"/>
      <c r="AM51" s="406"/>
      <c r="AN51" s="1329" t="s">
        <v>632</v>
      </c>
      <c r="AO51" s="1329"/>
      <c r="AP51" s="1329"/>
      <c r="AQ51" s="1329"/>
      <c r="AR51" s="1329"/>
      <c r="AS51" s="1329"/>
      <c r="AT51" s="1329"/>
      <c r="AU51" s="1329"/>
      <c r="AV51" s="1329"/>
      <c r="AW51" s="1329"/>
      <c r="AX51" s="1329"/>
      <c r="AY51" s="1329"/>
      <c r="AZ51" s="1329"/>
      <c r="BA51" s="1329"/>
      <c r="BB51" s="1329" t="s">
        <v>633</v>
      </c>
      <c r="BC51" s="1329"/>
      <c r="BD51" s="1329"/>
      <c r="BE51" s="1329"/>
      <c r="BF51" s="1329"/>
      <c r="BG51" s="1329"/>
      <c r="BH51" s="1329"/>
      <c r="BI51" s="1329"/>
      <c r="BJ51" s="1329"/>
      <c r="BK51" s="1329"/>
      <c r="BL51" s="1329"/>
      <c r="BM51" s="1329"/>
      <c r="BN51" s="1329"/>
      <c r="BO51" s="1329"/>
      <c r="BP51" s="1312">
        <v>33.799999999999997</v>
      </c>
      <c r="BQ51" s="1312"/>
      <c r="BR51" s="1312"/>
      <c r="BS51" s="1312"/>
      <c r="BT51" s="1312"/>
      <c r="BU51" s="1312"/>
      <c r="BV51" s="1312"/>
      <c r="BW51" s="1312"/>
      <c r="BX51" s="1312">
        <v>46.2</v>
      </c>
      <c r="BY51" s="1312"/>
      <c r="BZ51" s="1312"/>
      <c r="CA51" s="1312"/>
      <c r="CB51" s="1312"/>
      <c r="CC51" s="1312"/>
      <c r="CD51" s="1312"/>
      <c r="CE51" s="1312"/>
      <c r="CF51" s="1312">
        <v>44</v>
      </c>
      <c r="CG51" s="1312"/>
      <c r="CH51" s="1312"/>
      <c r="CI51" s="1312"/>
      <c r="CJ51" s="1312"/>
      <c r="CK51" s="1312"/>
      <c r="CL51" s="1312"/>
      <c r="CM51" s="1312"/>
      <c r="CN51" s="1312">
        <v>50.7</v>
      </c>
      <c r="CO51" s="1312"/>
      <c r="CP51" s="1312"/>
      <c r="CQ51" s="1312"/>
      <c r="CR51" s="1312"/>
      <c r="CS51" s="1312"/>
      <c r="CT51" s="1312"/>
      <c r="CU51" s="1312"/>
      <c r="CV51" s="1312">
        <v>42.8</v>
      </c>
      <c r="CW51" s="1312"/>
      <c r="CX51" s="1312"/>
      <c r="CY51" s="1312"/>
      <c r="CZ51" s="1312"/>
      <c r="DA51" s="1312"/>
      <c r="DB51" s="1312"/>
      <c r="DC51" s="1312"/>
    </row>
    <row r="52" spans="1:109" ht="13.5" x14ac:dyDescent="0.15">
      <c r="B52" s="397"/>
      <c r="G52" s="1313"/>
      <c r="H52" s="1313"/>
      <c r="I52" s="1327"/>
      <c r="J52" s="1327"/>
      <c r="K52" s="1328"/>
      <c r="L52" s="1328"/>
      <c r="M52" s="1328"/>
      <c r="N52" s="1328"/>
      <c r="AM52" s="406"/>
      <c r="AN52" s="1329"/>
      <c r="AO52" s="1329"/>
      <c r="AP52" s="1329"/>
      <c r="AQ52" s="1329"/>
      <c r="AR52" s="1329"/>
      <c r="AS52" s="1329"/>
      <c r="AT52" s="1329"/>
      <c r="AU52" s="1329"/>
      <c r="AV52" s="1329"/>
      <c r="AW52" s="1329"/>
      <c r="AX52" s="1329"/>
      <c r="AY52" s="1329"/>
      <c r="AZ52" s="1329"/>
      <c r="BA52" s="1329"/>
      <c r="BB52" s="1329"/>
      <c r="BC52" s="1329"/>
      <c r="BD52" s="1329"/>
      <c r="BE52" s="1329"/>
      <c r="BF52" s="1329"/>
      <c r="BG52" s="1329"/>
      <c r="BH52" s="1329"/>
      <c r="BI52" s="1329"/>
      <c r="BJ52" s="1329"/>
      <c r="BK52" s="1329"/>
      <c r="BL52" s="1329"/>
      <c r="BM52" s="1329"/>
      <c r="BN52" s="1329"/>
      <c r="BO52" s="1329"/>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x14ac:dyDescent="0.15">
      <c r="A53" s="405"/>
      <c r="B53" s="397"/>
      <c r="G53" s="1313"/>
      <c r="H53" s="1313"/>
      <c r="I53" s="1323"/>
      <c r="J53" s="1323"/>
      <c r="K53" s="1328"/>
      <c r="L53" s="1328"/>
      <c r="M53" s="1328"/>
      <c r="N53" s="1328"/>
      <c r="AM53" s="406"/>
      <c r="AN53" s="1329"/>
      <c r="AO53" s="1329"/>
      <c r="AP53" s="1329"/>
      <c r="AQ53" s="1329"/>
      <c r="AR53" s="1329"/>
      <c r="AS53" s="1329"/>
      <c r="AT53" s="1329"/>
      <c r="AU53" s="1329"/>
      <c r="AV53" s="1329"/>
      <c r="AW53" s="1329"/>
      <c r="AX53" s="1329"/>
      <c r="AY53" s="1329"/>
      <c r="AZ53" s="1329"/>
      <c r="BA53" s="1329"/>
      <c r="BB53" s="1329" t="s">
        <v>641</v>
      </c>
      <c r="BC53" s="1329"/>
      <c r="BD53" s="1329"/>
      <c r="BE53" s="1329"/>
      <c r="BF53" s="1329"/>
      <c r="BG53" s="1329"/>
      <c r="BH53" s="1329"/>
      <c r="BI53" s="1329"/>
      <c r="BJ53" s="1329"/>
      <c r="BK53" s="1329"/>
      <c r="BL53" s="1329"/>
      <c r="BM53" s="1329"/>
      <c r="BN53" s="1329"/>
      <c r="BO53" s="1329"/>
      <c r="BP53" s="1312">
        <v>61</v>
      </c>
      <c r="BQ53" s="1312"/>
      <c r="BR53" s="1312"/>
      <c r="BS53" s="1312"/>
      <c r="BT53" s="1312"/>
      <c r="BU53" s="1312"/>
      <c r="BV53" s="1312"/>
      <c r="BW53" s="1312"/>
      <c r="BX53" s="1312">
        <v>62.1</v>
      </c>
      <c r="BY53" s="1312"/>
      <c r="BZ53" s="1312"/>
      <c r="CA53" s="1312"/>
      <c r="CB53" s="1312"/>
      <c r="CC53" s="1312"/>
      <c r="CD53" s="1312"/>
      <c r="CE53" s="1312"/>
      <c r="CF53" s="1312">
        <v>62.9</v>
      </c>
      <c r="CG53" s="1312"/>
      <c r="CH53" s="1312"/>
      <c r="CI53" s="1312"/>
      <c r="CJ53" s="1312"/>
      <c r="CK53" s="1312"/>
      <c r="CL53" s="1312"/>
      <c r="CM53" s="1312"/>
      <c r="CN53" s="1312">
        <v>64</v>
      </c>
      <c r="CO53" s="1312"/>
      <c r="CP53" s="1312"/>
      <c r="CQ53" s="1312"/>
      <c r="CR53" s="1312"/>
      <c r="CS53" s="1312"/>
      <c r="CT53" s="1312"/>
      <c r="CU53" s="1312"/>
      <c r="CV53" s="1312">
        <v>64.400000000000006</v>
      </c>
      <c r="CW53" s="1312"/>
      <c r="CX53" s="1312"/>
      <c r="CY53" s="1312"/>
      <c r="CZ53" s="1312"/>
      <c r="DA53" s="1312"/>
      <c r="DB53" s="1312"/>
      <c r="DC53" s="1312"/>
    </row>
    <row r="54" spans="1:109" ht="13.5" x14ac:dyDescent="0.15">
      <c r="A54" s="405"/>
      <c r="B54" s="397"/>
      <c r="G54" s="1313"/>
      <c r="H54" s="1313"/>
      <c r="I54" s="1323"/>
      <c r="J54" s="1323"/>
      <c r="K54" s="1328"/>
      <c r="L54" s="1328"/>
      <c r="M54" s="1328"/>
      <c r="N54" s="1328"/>
      <c r="AM54" s="406"/>
      <c r="AN54" s="1329"/>
      <c r="AO54" s="1329"/>
      <c r="AP54" s="1329"/>
      <c r="AQ54" s="1329"/>
      <c r="AR54" s="1329"/>
      <c r="AS54" s="1329"/>
      <c r="AT54" s="1329"/>
      <c r="AU54" s="1329"/>
      <c r="AV54" s="1329"/>
      <c r="AW54" s="1329"/>
      <c r="AX54" s="1329"/>
      <c r="AY54" s="1329"/>
      <c r="AZ54" s="1329"/>
      <c r="BA54" s="1329"/>
      <c r="BB54" s="1329"/>
      <c r="BC54" s="1329"/>
      <c r="BD54" s="1329"/>
      <c r="BE54" s="1329"/>
      <c r="BF54" s="1329"/>
      <c r="BG54" s="1329"/>
      <c r="BH54" s="1329"/>
      <c r="BI54" s="1329"/>
      <c r="BJ54" s="1329"/>
      <c r="BK54" s="1329"/>
      <c r="BL54" s="1329"/>
      <c r="BM54" s="1329"/>
      <c r="BN54" s="1329"/>
      <c r="BO54" s="1329"/>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x14ac:dyDescent="0.15">
      <c r="A55" s="405"/>
      <c r="B55" s="397"/>
      <c r="G55" s="1323"/>
      <c r="H55" s="1323"/>
      <c r="I55" s="1323"/>
      <c r="J55" s="1323"/>
      <c r="K55" s="1328"/>
      <c r="L55" s="1328"/>
      <c r="M55" s="1328"/>
      <c r="N55" s="1328"/>
      <c r="AN55" s="1311" t="s">
        <v>635</v>
      </c>
      <c r="AO55" s="1311"/>
      <c r="AP55" s="1311"/>
      <c r="AQ55" s="1311"/>
      <c r="AR55" s="1311"/>
      <c r="AS55" s="1311"/>
      <c r="AT55" s="1311"/>
      <c r="AU55" s="1311"/>
      <c r="AV55" s="1311"/>
      <c r="AW55" s="1311"/>
      <c r="AX55" s="1311"/>
      <c r="AY55" s="1311"/>
      <c r="AZ55" s="1311"/>
      <c r="BA55" s="1311"/>
      <c r="BB55" s="1329" t="s">
        <v>633</v>
      </c>
      <c r="BC55" s="1329"/>
      <c r="BD55" s="1329"/>
      <c r="BE55" s="1329"/>
      <c r="BF55" s="1329"/>
      <c r="BG55" s="1329"/>
      <c r="BH55" s="1329"/>
      <c r="BI55" s="1329"/>
      <c r="BJ55" s="1329"/>
      <c r="BK55" s="1329"/>
      <c r="BL55" s="1329"/>
      <c r="BM55" s="1329"/>
      <c r="BN55" s="1329"/>
      <c r="BO55" s="1329"/>
      <c r="BP55" s="1312">
        <v>38.9</v>
      </c>
      <c r="BQ55" s="1312"/>
      <c r="BR55" s="1312"/>
      <c r="BS55" s="1312"/>
      <c r="BT55" s="1312"/>
      <c r="BU55" s="1312"/>
      <c r="BV55" s="1312"/>
      <c r="BW55" s="1312"/>
      <c r="BX55" s="1312">
        <v>37.6</v>
      </c>
      <c r="BY55" s="1312"/>
      <c r="BZ55" s="1312"/>
      <c r="CA55" s="1312"/>
      <c r="CB55" s="1312"/>
      <c r="CC55" s="1312"/>
      <c r="CD55" s="1312"/>
      <c r="CE55" s="1312"/>
      <c r="CF55" s="1312">
        <v>34</v>
      </c>
      <c r="CG55" s="1312"/>
      <c r="CH55" s="1312"/>
      <c r="CI55" s="1312"/>
      <c r="CJ55" s="1312"/>
      <c r="CK55" s="1312"/>
      <c r="CL55" s="1312"/>
      <c r="CM55" s="1312"/>
      <c r="CN55" s="1312">
        <v>33.9</v>
      </c>
      <c r="CO55" s="1312"/>
      <c r="CP55" s="1312"/>
      <c r="CQ55" s="1312"/>
      <c r="CR55" s="1312"/>
      <c r="CS55" s="1312"/>
      <c r="CT55" s="1312"/>
      <c r="CU55" s="1312"/>
      <c r="CV55" s="1312">
        <v>31.5</v>
      </c>
      <c r="CW55" s="1312"/>
      <c r="CX55" s="1312"/>
      <c r="CY55" s="1312"/>
      <c r="CZ55" s="1312"/>
      <c r="DA55" s="1312"/>
      <c r="DB55" s="1312"/>
      <c r="DC55" s="1312"/>
    </row>
    <row r="56" spans="1:109" ht="13.5" x14ac:dyDescent="0.15">
      <c r="A56" s="405"/>
      <c r="B56" s="397"/>
      <c r="G56" s="1323"/>
      <c r="H56" s="1323"/>
      <c r="I56" s="1323"/>
      <c r="J56" s="1323"/>
      <c r="K56" s="1328"/>
      <c r="L56" s="1328"/>
      <c r="M56" s="1328"/>
      <c r="N56" s="1328"/>
      <c r="AN56" s="1311"/>
      <c r="AO56" s="1311"/>
      <c r="AP56" s="1311"/>
      <c r="AQ56" s="1311"/>
      <c r="AR56" s="1311"/>
      <c r="AS56" s="1311"/>
      <c r="AT56" s="1311"/>
      <c r="AU56" s="1311"/>
      <c r="AV56" s="1311"/>
      <c r="AW56" s="1311"/>
      <c r="AX56" s="1311"/>
      <c r="AY56" s="1311"/>
      <c r="AZ56" s="1311"/>
      <c r="BA56" s="1311"/>
      <c r="BB56" s="1329"/>
      <c r="BC56" s="1329"/>
      <c r="BD56" s="1329"/>
      <c r="BE56" s="1329"/>
      <c r="BF56" s="1329"/>
      <c r="BG56" s="1329"/>
      <c r="BH56" s="1329"/>
      <c r="BI56" s="1329"/>
      <c r="BJ56" s="1329"/>
      <c r="BK56" s="1329"/>
      <c r="BL56" s="1329"/>
      <c r="BM56" s="1329"/>
      <c r="BN56" s="1329"/>
      <c r="BO56" s="1329"/>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5" customFormat="1" ht="13.5" x14ac:dyDescent="0.15">
      <c r="B57" s="409"/>
      <c r="G57" s="1323"/>
      <c r="H57" s="1323"/>
      <c r="I57" s="1330"/>
      <c r="J57" s="1330"/>
      <c r="K57" s="1328"/>
      <c r="L57" s="1328"/>
      <c r="M57" s="1328"/>
      <c r="N57" s="1328"/>
      <c r="AM57" s="390"/>
      <c r="AN57" s="1311"/>
      <c r="AO57" s="1311"/>
      <c r="AP57" s="1311"/>
      <c r="AQ57" s="1311"/>
      <c r="AR57" s="1311"/>
      <c r="AS57" s="1311"/>
      <c r="AT57" s="1311"/>
      <c r="AU57" s="1311"/>
      <c r="AV57" s="1311"/>
      <c r="AW57" s="1311"/>
      <c r="AX57" s="1311"/>
      <c r="AY57" s="1311"/>
      <c r="AZ57" s="1311"/>
      <c r="BA57" s="1311"/>
      <c r="BB57" s="1329" t="s">
        <v>634</v>
      </c>
      <c r="BC57" s="1329"/>
      <c r="BD57" s="1329"/>
      <c r="BE57" s="1329"/>
      <c r="BF57" s="1329"/>
      <c r="BG57" s="1329"/>
      <c r="BH57" s="1329"/>
      <c r="BI57" s="1329"/>
      <c r="BJ57" s="1329"/>
      <c r="BK57" s="1329"/>
      <c r="BL57" s="1329"/>
      <c r="BM57" s="1329"/>
      <c r="BN57" s="1329"/>
      <c r="BO57" s="1329"/>
      <c r="BP57" s="1312">
        <v>59.3</v>
      </c>
      <c r="BQ57" s="1312"/>
      <c r="BR57" s="1312"/>
      <c r="BS57" s="1312"/>
      <c r="BT57" s="1312"/>
      <c r="BU57" s="1312"/>
      <c r="BV57" s="1312"/>
      <c r="BW57" s="1312"/>
      <c r="BX57" s="1312">
        <v>60</v>
      </c>
      <c r="BY57" s="1312"/>
      <c r="BZ57" s="1312"/>
      <c r="CA57" s="1312"/>
      <c r="CB57" s="1312"/>
      <c r="CC57" s="1312"/>
      <c r="CD57" s="1312"/>
      <c r="CE57" s="1312"/>
      <c r="CF57" s="1312">
        <v>61.1</v>
      </c>
      <c r="CG57" s="1312"/>
      <c r="CH57" s="1312"/>
      <c r="CI57" s="1312"/>
      <c r="CJ57" s="1312"/>
      <c r="CK57" s="1312"/>
      <c r="CL57" s="1312"/>
      <c r="CM57" s="1312"/>
      <c r="CN57" s="1312">
        <v>61.9</v>
      </c>
      <c r="CO57" s="1312"/>
      <c r="CP57" s="1312"/>
      <c r="CQ57" s="1312"/>
      <c r="CR57" s="1312"/>
      <c r="CS57" s="1312"/>
      <c r="CT57" s="1312"/>
      <c r="CU57" s="1312"/>
      <c r="CV57" s="1312">
        <v>62.6</v>
      </c>
      <c r="CW57" s="1312"/>
      <c r="CX57" s="1312"/>
      <c r="CY57" s="1312"/>
      <c r="CZ57" s="1312"/>
      <c r="DA57" s="1312"/>
      <c r="DB57" s="1312"/>
      <c r="DC57" s="1312"/>
      <c r="DD57" s="410"/>
      <c r="DE57" s="409"/>
    </row>
    <row r="58" spans="1:109" s="405" customFormat="1" ht="13.5" x14ac:dyDescent="0.15">
      <c r="A58" s="390"/>
      <c r="B58" s="409"/>
      <c r="G58" s="1323"/>
      <c r="H58" s="1323"/>
      <c r="I58" s="1330"/>
      <c r="J58" s="1330"/>
      <c r="K58" s="1328"/>
      <c r="L58" s="1328"/>
      <c r="M58" s="1328"/>
      <c r="N58" s="1328"/>
      <c r="AM58" s="390"/>
      <c r="AN58" s="1311"/>
      <c r="AO58" s="1311"/>
      <c r="AP58" s="1311"/>
      <c r="AQ58" s="1311"/>
      <c r="AR58" s="1311"/>
      <c r="AS58" s="1311"/>
      <c r="AT58" s="1311"/>
      <c r="AU58" s="1311"/>
      <c r="AV58" s="1311"/>
      <c r="AW58" s="1311"/>
      <c r="AX58" s="1311"/>
      <c r="AY58" s="1311"/>
      <c r="AZ58" s="1311"/>
      <c r="BA58" s="1311"/>
      <c r="BB58" s="1329"/>
      <c r="BC58" s="1329"/>
      <c r="BD58" s="1329"/>
      <c r="BE58" s="1329"/>
      <c r="BF58" s="1329"/>
      <c r="BG58" s="1329"/>
      <c r="BH58" s="1329"/>
      <c r="BI58" s="1329"/>
      <c r="BJ58" s="1329"/>
      <c r="BK58" s="1329"/>
      <c r="BL58" s="1329"/>
      <c r="BM58" s="1329"/>
      <c r="BN58" s="1329"/>
      <c r="BO58" s="1329"/>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0"/>
      <c r="DE58" s="409"/>
    </row>
    <row r="59" spans="1:109" s="405" customFormat="1" ht="13.5"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5"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5"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5"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636</v>
      </c>
    </row>
    <row r="64" spans="1:109" ht="13.5" x14ac:dyDescent="0.15">
      <c r="B64" s="397"/>
      <c r="G64" s="404"/>
      <c r="I64" s="417"/>
      <c r="J64" s="417"/>
      <c r="K64" s="417"/>
      <c r="L64" s="417"/>
      <c r="M64" s="417"/>
      <c r="N64" s="418"/>
      <c r="AM64" s="404"/>
      <c r="AN64" s="404" t="s">
        <v>630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x14ac:dyDescent="0.15">
      <c r="B65" s="397"/>
      <c r="AN65" s="1332" t="s">
        <v>637</v>
      </c>
      <c r="AO65" s="1333"/>
      <c r="AP65" s="1333"/>
      <c r="AQ65" s="1333"/>
      <c r="AR65" s="1333"/>
      <c r="AS65" s="1333"/>
      <c r="AT65" s="1333"/>
      <c r="AU65" s="1333"/>
      <c r="AV65" s="1333"/>
      <c r="AW65" s="1333"/>
      <c r="AX65" s="1333"/>
      <c r="AY65" s="1333"/>
      <c r="AZ65" s="1333"/>
      <c r="BA65" s="1333"/>
      <c r="BB65" s="1333"/>
      <c r="BC65" s="1333"/>
      <c r="BD65" s="1333"/>
      <c r="BE65" s="1333"/>
      <c r="BF65" s="1333"/>
      <c r="BG65" s="1333"/>
      <c r="BH65" s="1333"/>
      <c r="BI65" s="1333"/>
      <c r="BJ65" s="1333"/>
      <c r="BK65" s="1333"/>
      <c r="BL65" s="1333"/>
      <c r="BM65" s="1333"/>
      <c r="BN65" s="1333"/>
      <c r="BO65" s="1333"/>
      <c r="BP65" s="1333"/>
      <c r="BQ65" s="1333"/>
      <c r="BR65" s="1333"/>
      <c r="BS65" s="1333"/>
      <c r="BT65" s="1333"/>
      <c r="BU65" s="1333"/>
      <c r="BV65" s="1333"/>
      <c r="BW65" s="1333"/>
      <c r="BX65" s="1333"/>
      <c r="BY65" s="1333"/>
      <c r="BZ65" s="1333"/>
      <c r="CA65" s="1333"/>
      <c r="CB65" s="1333"/>
      <c r="CC65" s="1333"/>
      <c r="CD65" s="1333"/>
      <c r="CE65" s="1333"/>
      <c r="CF65" s="1333"/>
      <c r="CG65" s="1333"/>
      <c r="CH65" s="1333"/>
      <c r="CI65" s="1333"/>
      <c r="CJ65" s="1333"/>
      <c r="CK65" s="1333"/>
      <c r="CL65" s="1333"/>
      <c r="CM65" s="1333"/>
      <c r="CN65" s="1333"/>
      <c r="CO65" s="1333"/>
      <c r="CP65" s="1333"/>
      <c r="CQ65" s="1333"/>
      <c r="CR65" s="1333"/>
      <c r="CS65" s="1333"/>
      <c r="CT65" s="1333"/>
      <c r="CU65" s="1333"/>
      <c r="CV65" s="1333"/>
      <c r="CW65" s="1333"/>
      <c r="CX65" s="1333"/>
      <c r="CY65" s="1333"/>
      <c r="CZ65" s="1333"/>
      <c r="DA65" s="1333"/>
      <c r="DB65" s="1333"/>
      <c r="DC65" s="1334"/>
    </row>
    <row r="66" spans="2:107" ht="13.5" x14ac:dyDescent="0.15">
      <c r="B66" s="397"/>
      <c r="AN66" s="1335"/>
      <c r="AO66" s="1336"/>
      <c r="AP66" s="1336"/>
      <c r="AQ66" s="1336"/>
      <c r="AR66" s="1336"/>
      <c r="AS66" s="1336"/>
      <c r="AT66" s="1336"/>
      <c r="AU66" s="1336"/>
      <c r="AV66" s="1336"/>
      <c r="AW66" s="1336"/>
      <c r="AX66" s="1336"/>
      <c r="AY66" s="1336"/>
      <c r="AZ66" s="1336"/>
      <c r="BA66" s="1336"/>
      <c r="BB66" s="1336"/>
      <c r="BC66" s="1336"/>
      <c r="BD66" s="1336"/>
      <c r="BE66" s="1336"/>
      <c r="BF66" s="1336"/>
      <c r="BG66" s="1336"/>
      <c r="BH66" s="1336"/>
      <c r="BI66" s="1336"/>
      <c r="BJ66" s="1336"/>
      <c r="BK66" s="1336"/>
      <c r="BL66" s="1336"/>
      <c r="BM66" s="1336"/>
      <c r="BN66" s="1336"/>
      <c r="BO66" s="1336"/>
      <c r="BP66" s="1336"/>
      <c r="BQ66" s="1336"/>
      <c r="BR66" s="1336"/>
      <c r="BS66" s="1336"/>
      <c r="BT66" s="1336"/>
      <c r="BU66" s="1336"/>
      <c r="BV66" s="1336"/>
      <c r="BW66" s="1336"/>
      <c r="BX66" s="1336"/>
      <c r="BY66" s="1336"/>
      <c r="BZ66" s="1336"/>
      <c r="CA66" s="1336"/>
      <c r="CB66" s="1336"/>
      <c r="CC66" s="1336"/>
      <c r="CD66" s="1336"/>
      <c r="CE66" s="1336"/>
      <c r="CF66" s="1336"/>
      <c r="CG66" s="1336"/>
      <c r="CH66" s="1336"/>
      <c r="CI66" s="1336"/>
      <c r="CJ66" s="1336"/>
      <c r="CK66" s="1336"/>
      <c r="CL66" s="1336"/>
      <c r="CM66" s="1336"/>
      <c r="CN66" s="1336"/>
      <c r="CO66" s="1336"/>
      <c r="CP66" s="1336"/>
      <c r="CQ66" s="1336"/>
      <c r="CR66" s="1336"/>
      <c r="CS66" s="1336"/>
      <c r="CT66" s="1336"/>
      <c r="CU66" s="1336"/>
      <c r="CV66" s="1336"/>
      <c r="CW66" s="1336"/>
      <c r="CX66" s="1336"/>
      <c r="CY66" s="1336"/>
      <c r="CZ66" s="1336"/>
      <c r="DA66" s="1336"/>
      <c r="DB66" s="1336"/>
      <c r="DC66" s="1337"/>
    </row>
    <row r="67" spans="2:107" ht="13.5" x14ac:dyDescent="0.15">
      <c r="B67" s="397"/>
      <c r="AN67" s="1335"/>
      <c r="AO67" s="1336"/>
      <c r="AP67" s="1336"/>
      <c r="AQ67" s="1336"/>
      <c r="AR67" s="1336"/>
      <c r="AS67" s="1336"/>
      <c r="AT67" s="1336"/>
      <c r="AU67" s="1336"/>
      <c r="AV67" s="1336"/>
      <c r="AW67" s="1336"/>
      <c r="AX67" s="1336"/>
      <c r="AY67" s="1336"/>
      <c r="AZ67" s="1336"/>
      <c r="BA67" s="1336"/>
      <c r="BB67" s="1336"/>
      <c r="BC67" s="1336"/>
      <c r="BD67" s="1336"/>
      <c r="BE67" s="1336"/>
      <c r="BF67" s="1336"/>
      <c r="BG67" s="1336"/>
      <c r="BH67" s="1336"/>
      <c r="BI67" s="1336"/>
      <c r="BJ67" s="1336"/>
      <c r="BK67" s="1336"/>
      <c r="BL67" s="1336"/>
      <c r="BM67" s="1336"/>
      <c r="BN67" s="1336"/>
      <c r="BO67" s="1336"/>
      <c r="BP67" s="1336"/>
      <c r="BQ67" s="1336"/>
      <c r="BR67" s="1336"/>
      <c r="BS67" s="1336"/>
      <c r="BT67" s="1336"/>
      <c r="BU67" s="1336"/>
      <c r="BV67" s="1336"/>
      <c r="BW67" s="1336"/>
      <c r="BX67" s="1336"/>
      <c r="BY67" s="1336"/>
      <c r="BZ67" s="1336"/>
      <c r="CA67" s="1336"/>
      <c r="CB67" s="1336"/>
      <c r="CC67" s="1336"/>
      <c r="CD67" s="1336"/>
      <c r="CE67" s="1336"/>
      <c r="CF67" s="1336"/>
      <c r="CG67" s="1336"/>
      <c r="CH67" s="1336"/>
      <c r="CI67" s="1336"/>
      <c r="CJ67" s="1336"/>
      <c r="CK67" s="1336"/>
      <c r="CL67" s="1336"/>
      <c r="CM67" s="1336"/>
      <c r="CN67" s="1336"/>
      <c r="CO67" s="1336"/>
      <c r="CP67" s="1336"/>
      <c r="CQ67" s="1336"/>
      <c r="CR67" s="1336"/>
      <c r="CS67" s="1336"/>
      <c r="CT67" s="1336"/>
      <c r="CU67" s="1336"/>
      <c r="CV67" s="1336"/>
      <c r="CW67" s="1336"/>
      <c r="CX67" s="1336"/>
      <c r="CY67" s="1336"/>
      <c r="CZ67" s="1336"/>
      <c r="DA67" s="1336"/>
      <c r="DB67" s="1336"/>
      <c r="DC67" s="1337"/>
    </row>
    <row r="68" spans="2:107" ht="13.5" x14ac:dyDescent="0.15">
      <c r="B68" s="397"/>
      <c r="AN68" s="1335"/>
      <c r="AO68" s="1336"/>
      <c r="AP68" s="1336"/>
      <c r="AQ68" s="1336"/>
      <c r="AR68" s="1336"/>
      <c r="AS68" s="1336"/>
      <c r="AT68" s="1336"/>
      <c r="AU68" s="1336"/>
      <c r="AV68" s="1336"/>
      <c r="AW68" s="1336"/>
      <c r="AX68" s="1336"/>
      <c r="AY68" s="1336"/>
      <c r="AZ68" s="1336"/>
      <c r="BA68" s="1336"/>
      <c r="BB68" s="1336"/>
      <c r="BC68" s="1336"/>
      <c r="BD68" s="1336"/>
      <c r="BE68" s="1336"/>
      <c r="BF68" s="1336"/>
      <c r="BG68" s="1336"/>
      <c r="BH68" s="1336"/>
      <c r="BI68" s="1336"/>
      <c r="BJ68" s="1336"/>
      <c r="BK68" s="1336"/>
      <c r="BL68" s="1336"/>
      <c r="BM68" s="1336"/>
      <c r="BN68" s="1336"/>
      <c r="BO68" s="1336"/>
      <c r="BP68" s="1336"/>
      <c r="BQ68" s="1336"/>
      <c r="BR68" s="1336"/>
      <c r="BS68" s="1336"/>
      <c r="BT68" s="1336"/>
      <c r="BU68" s="1336"/>
      <c r="BV68" s="1336"/>
      <c r="BW68" s="1336"/>
      <c r="BX68" s="1336"/>
      <c r="BY68" s="1336"/>
      <c r="BZ68" s="1336"/>
      <c r="CA68" s="1336"/>
      <c r="CB68" s="1336"/>
      <c r="CC68" s="1336"/>
      <c r="CD68" s="1336"/>
      <c r="CE68" s="1336"/>
      <c r="CF68" s="1336"/>
      <c r="CG68" s="1336"/>
      <c r="CH68" s="1336"/>
      <c r="CI68" s="1336"/>
      <c r="CJ68" s="1336"/>
      <c r="CK68" s="1336"/>
      <c r="CL68" s="1336"/>
      <c r="CM68" s="1336"/>
      <c r="CN68" s="1336"/>
      <c r="CO68" s="1336"/>
      <c r="CP68" s="1336"/>
      <c r="CQ68" s="1336"/>
      <c r="CR68" s="1336"/>
      <c r="CS68" s="1336"/>
      <c r="CT68" s="1336"/>
      <c r="CU68" s="1336"/>
      <c r="CV68" s="1336"/>
      <c r="CW68" s="1336"/>
      <c r="CX68" s="1336"/>
      <c r="CY68" s="1336"/>
      <c r="CZ68" s="1336"/>
      <c r="DA68" s="1336"/>
      <c r="DB68" s="1336"/>
      <c r="DC68" s="1337"/>
    </row>
    <row r="69" spans="2:107" ht="13.5" x14ac:dyDescent="0.15">
      <c r="B69" s="397"/>
      <c r="AN69" s="1338"/>
      <c r="AO69" s="1339"/>
      <c r="AP69" s="1339"/>
      <c r="AQ69" s="1339"/>
      <c r="AR69" s="1339"/>
      <c r="AS69" s="1339"/>
      <c r="AT69" s="1339"/>
      <c r="AU69" s="1339"/>
      <c r="AV69" s="1339"/>
      <c r="AW69" s="1339"/>
      <c r="AX69" s="1339"/>
      <c r="AY69" s="1339"/>
      <c r="AZ69" s="1339"/>
      <c r="BA69" s="1339"/>
      <c r="BB69" s="1339"/>
      <c r="BC69" s="1339"/>
      <c r="BD69" s="1339"/>
      <c r="BE69" s="1339"/>
      <c r="BF69" s="1339"/>
      <c r="BG69" s="1339"/>
      <c r="BH69" s="1339"/>
      <c r="BI69" s="1339"/>
      <c r="BJ69" s="1339"/>
      <c r="BK69" s="1339"/>
      <c r="BL69" s="1339"/>
      <c r="BM69" s="1339"/>
      <c r="BN69" s="1339"/>
      <c r="BO69" s="1339"/>
      <c r="BP69" s="1339"/>
      <c r="BQ69" s="1339"/>
      <c r="BR69" s="1339"/>
      <c r="BS69" s="1339"/>
      <c r="BT69" s="1339"/>
      <c r="BU69" s="1339"/>
      <c r="BV69" s="1339"/>
      <c r="BW69" s="1339"/>
      <c r="BX69" s="1339"/>
      <c r="BY69" s="1339"/>
      <c r="BZ69" s="1339"/>
      <c r="CA69" s="1339"/>
      <c r="CB69" s="1339"/>
      <c r="CC69" s="1339"/>
      <c r="CD69" s="1339"/>
      <c r="CE69" s="1339"/>
      <c r="CF69" s="1339"/>
      <c r="CG69" s="1339"/>
      <c r="CH69" s="1339"/>
      <c r="CI69" s="1339"/>
      <c r="CJ69" s="1339"/>
      <c r="CK69" s="1339"/>
      <c r="CL69" s="1339"/>
      <c r="CM69" s="1339"/>
      <c r="CN69" s="1339"/>
      <c r="CO69" s="1339"/>
      <c r="CP69" s="1339"/>
      <c r="CQ69" s="1339"/>
      <c r="CR69" s="1339"/>
      <c r="CS69" s="1339"/>
      <c r="CT69" s="1339"/>
      <c r="CU69" s="1339"/>
      <c r="CV69" s="1339"/>
      <c r="CW69" s="1339"/>
      <c r="CX69" s="1339"/>
      <c r="CY69" s="1339"/>
      <c r="CZ69" s="1339"/>
      <c r="DA69" s="1339"/>
      <c r="DB69" s="1339"/>
      <c r="DC69" s="1340"/>
    </row>
    <row r="70" spans="2:107" ht="13.5"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5" x14ac:dyDescent="0.15">
      <c r="B71" s="397"/>
      <c r="G71" s="422"/>
      <c r="I71" s="423"/>
      <c r="J71" s="420"/>
      <c r="K71" s="420"/>
      <c r="L71" s="421"/>
      <c r="M71" s="420"/>
      <c r="N71" s="421"/>
      <c r="AM71" s="422"/>
      <c r="AN71" s="390" t="s">
        <v>631</v>
      </c>
    </row>
    <row r="72" spans="2:107" ht="13.5" x14ac:dyDescent="0.15">
      <c r="B72" s="397"/>
      <c r="G72" s="1323"/>
      <c r="H72" s="1323"/>
      <c r="I72" s="1323"/>
      <c r="J72" s="1323"/>
      <c r="K72" s="407"/>
      <c r="L72" s="407"/>
      <c r="M72" s="408"/>
      <c r="N72" s="408"/>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563</v>
      </c>
      <c r="BQ72" s="1311"/>
      <c r="BR72" s="1311"/>
      <c r="BS72" s="1311"/>
      <c r="BT72" s="1311"/>
      <c r="BU72" s="1311"/>
      <c r="BV72" s="1311"/>
      <c r="BW72" s="1311"/>
      <c r="BX72" s="1311" t="s">
        <v>564</v>
      </c>
      <c r="BY72" s="1311"/>
      <c r="BZ72" s="1311"/>
      <c r="CA72" s="1311"/>
      <c r="CB72" s="1311"/>
      <c r="CC72" s="1311"/>
      <c r="CD72" s="1311"/>
      <c r="CE72" s="1311"/>
      <c r="CF72" s="1311" t="s">
        <v>565</v>
      </c>
      <c r="CG72" s="1311"/>
      <c r="CH72" s="1311"/>
      <c r="CI72" s="1311"/>
      <c r="CJ72" s="1311"/>
      <c r="CK72" s="1311"/>
      <c r="CL72" s="1311"/>
      <c r="CM72" s="1311"/>
      <c r="CN72" s="1311" t="s">
        <v>566</v>
      </c>
      <c r="CO72" s="1311"/>
      <c r="CP72" s="1311"/>
      <c r="CQ72" s="1311"/>
      <c r="CR72" s="1311"/>
      <c r="CS72" s="1311"/>
      <c r="CT72" s="1311"/>
      <c r="CU72" s="1311"/>
      <c r="CV72" s="1311" t="s">
        <v>567</v>
      </c>
      <c r="CW72" s="1311"/>
      <c r="CX72" s="1311"/>
      <c r="CY72" s="1311"/>
      <c r="CZ72" s="1311"/>
      <c r="DA72" s="1311"/>
      <c r="DB72" s="1311"/>
      <c r="DC72" s="1311"/>
    </row>
    <row r="73" spans="2:107" ht="13.5" x14ac:dyDescent="0.15">
      <c r="B73" s="397"/>
      <c r="G73" s="1313"/>
      <c r="H73" s="1313"/>
      <c r="I73" s="1313"/>
      <c r="J73" s="1313"/>
      <c r="K73" s="1331"/>
      <c r="L73" s="1331"/>
      <c r="M73" s="1331"/>
      <c r="N73" s="1331"/>
      <c r="AM73" s="406"/>
      <c r="AN73" s="1329" t="s">
        <v>632</v>
      </c>
      <c r="AO73" s="1329"/>
      <c r="AP73" s="1329"/>
      <c r="AQ73" s="1329"/>
      <c r="AR73" s="1329"/>
      <c r="AS73" s="1329"/>
      <c r="AT73" s="1329"/>
      <c r="AU73" s="1329"/>
      <c r="AV73" s="1329"/>
      <c r="AW73" s="1329"/>
      <c r="AX73" s="1329"/>
      <c r="AY73" s="1329"/>
      <c r="AZ73" s="1329"/>
      <c r="BA73" s="1329"/>
      <c r="BB73" s="1329" t="s">
        <v>633</v>
      </c>
      <c r="BC73" s="1329"/>
      <c r="BD73" s="1329"/>
      <c r="BE73" s="1329"/>
      <c r="BF73" s="1329"/>
      <c r="BG73" s="1329"/>
      <c r="BH73" s="1329"/>
      <c r="BI73" s="1329"/>
      <c r="BJ73" s="1329"/>
      <c r="BK73" s="1329"/>
      <c r="BL73" s="1329"/>
      <c r="BM73" s="1329"/>
      <c r="BN73" s="1329"/>
      <c r="BO73" s="1329"/>
      <c r="BP73" s="1312">
        <v>33.799999999999997</v>
      </c>
      <c r="BQ73" s="1312"/>
      <c r="BR73" s="1312"/>
      <c r="BS73" s="1312"/>
      <c r="BT73" s="1312"/>
      <c r="BU73" s="1312"/>
      <c r="BV73" s="1312"/>
      <c r="BW73" s="1312"/>
      <c r="BX73" s="1312">
        <v>46.2</v>
      </c>
      <c r="BY73" s="1312"/>
      <c r="BZ73" s="1312"/>
      <c r="CA73" s="1312"/>
      <c r="CB73" s="1312"/>
      <c r="CC73" s="1312"/>
      <c r="CD73" s="1312"/>
      <c r="CE73" s="1312"/>
      <c r="CF73" s="1312">
        <v>44</v>
      </c>
      <c r="CG73" s="1312"/>
      <c r="CH73" s="1312"/>
      <c r="CI73" s="1312"/>
      <c r="CJ73" s="1312"/>
      <c r="CK73" s="1312"/>
      <c r="CL73" s="1312"/>
      <c r="CM73" s="1312"/>
      <c r="CN73" s="1312">
        <v>50.7</v>
      </c>
      <c r="CO73" s="1312"/>
      <c r="CP73" s="1312"/>
      <c r="CQ73" s="1312"/>
      <c r="CR73" s="1312"/>
      <c r="CS73" s="1312"/>
      <c r="CT73" s="1312"/>
      <c r="CU73" s="1312"/>
      <c r="CV73" s="1312">
        <v>42.8</v>
      </c>
      <c r="CW73" s="1312"/>
      <c r="CX73" s="1312"/>
      <c r="CY73" s="1312"/>
      <c r="CZ73" s="1312"/>
      <c r="DA73" s="1312"/>
      <c r="DB73" s="1312"/>
      <c r="DC73" s="1312"/>
    </row>
    <row r="74" spans="2:107" ht="13.5" x14ac:dyDescent="0.15">
      <c r="B74" s="397"/>
      <c r="G74" s="1313"/>
      <c r="H74" s="1313"/>
      <c r="I74" s="1313"/>
      <c r="J74" s="1313"/>
      <c r="K74" s="1331"/>
      <c r="L74" s="1331"/>
      <c r="M74" s="1331"/>
      <c r="N74" s="1331"/>
      <c r="AM74" s="406"/>
      <c r="AN74" s="1329"/>
      <c r="AO74" s="1329"/>
      <c r="AP74" s="1329"/>
      <c r="AQ74" s="1329"/>
      <c r="AR74" s="1329"/>
      <c r="AS74" s="1329"/>
      <c r="AT74" s="1329"/>
      <c r="AU74" s="1329"/>
      <c r="AV74" s="1329"/>
      <c r="AW74" s="1329"/>
      <c r="AX74" s="1329"/>
      <c r="AY74" s="1329"/>
      <c r="AZ74" s="1329"/>
      <c r="BA74" s="1329"/>
      <c r="BB74" s="1329"/>
      <c r="BC74" s="1329"/>
      <c r="BD74" s="1329"/>
      <c r="BE74" s="1329"/>
      <c r="BF74" s="1329"/>
      <c r="BG74" s="1329"/>
      <c r="BH74" s="1329"/>
      <c r="BI74" s="1329"/>
      <c r="BJ74" s="1329"/>
      <c r="BK74" s="1329"/>
      <c r="BL74" s="1329"/>
      <c r="BM74" s="1329"/>
      <c r="BN74" s="1329"/>
      <c r="BO74" s="1329"/>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x14ac:dyDescent="0.15">
      <c r="B75" s="397"/>
      <c r="G75" s="1313"/>
      <c r="H75" s="1313"/>
      <c r="I75" s="1323"/>
      <c r="J75" s="1323"/>
      <c r="K75" s="1328"/>
      <c r="L75" s="1328"/>
      <c r="M75" s="1328"/>
      <c r="N75" s="1328"/>
      <c r="AM75" s="406"/>
      <c r="AN75" s="1329"/>
      <c r="AO75" s="1329"/>
      <c r="AP75" s="1329"/>
      <c r="AQ75" s="1329"/>
      <c r="AR75" s="1329"/>
      <c r="AS75" s="1329"/>
      <c r="AT75" s="1329"/>
      <c r="AU75" s="1329"/>
      <c r="AV75" s="1329"/>
      <c r="AW75" s="1329"/>
      <c r="AX75" s="1329"/>
      <c r="AY75" s="1329"/>
      <c r="AZ75" s="1329"/>
      <c r="BA75" s="1329"/>
      <c r="BB75" s="1329" t="s">
        <v>640</v>
      </c>
      <c r="BC75" s="1329"/>
      <c r="BD75" s="1329"/>
      <c r="BE75" s="1329"/>
      <c r="BF75" s="1329"/>
      <c r="BG75" s="1329"/>
      <c r="BH75" s="1329"/>
      <c r="BI75" s="1329"/>
      <c r="BJ75" s="1329"/>
      <c r="BK75" s="1329"/>
      <c r="BL75" s="1329"/>
      <c r="BM75" s="1329"/>
      <c r="BN75" s="1329"/>
      <c r="BO75" s="1329"/>
      <c r="BP75" s="1312">
        <v>2.1</v>
      </c>
      <c r="BQ75" s="1312"/>
      <c r="BR75" s="1312"/>
      <c r="BS75" s="1312"/>
      <c r="BT75" s="1312"/>
      <c r="BU75" s="1312"/>
      <c r="BV75" s="1312"/>
      <c r="BW75" s="1312"/>
      <c r="BX75" s="1312">
        <v>2</v>
      </c>
      <c r="BY75" s="1312"/>
      <c r="BZ75" s="1312"/>
      <c r="CA75" s="1312"/>
      <c r="CB75" s="1312"/>
      <c r="CC75" s="1312"/>
      <c r="CD75" s="1312"/>
      <c r="CE75" s="1312"/>
      <c r="CF75" s="1312">
        <v>2.1</v>
      </c>
      <c r="CG75" s="1312"/>
      <c r="CH75" s="1312"/>
      <c r="CI75" s="1312"/>
      <c r="CJ75" s="1312"/>
      <c r="CK75" s="1312"/>
      <c r="CL75" s="1312"/>
      <c r="CM75" s="1312"/>
      <c r="CN75" s="1312">
        <v>2.8</v>
      </c>
      <c r="CO75" s="1312"/>
      <c r="CP75" s="1312"/>
      <c r="CQ75" s="1312"/>
      <c r="CR75" s="1312"/>
      <c r="CS75" s="1312"/>
      <c r="CT75" s="1312"/>
      <c r="CU75" s="1312"/>
      <c r="CV75" s="1312">
        <v>3.6</v>
      </c>
      <c r="CW75" s="1312"/>
      <c r="CX75" s="1312"/>
      <c r="CY75" s="1312"/>
      <c r="CZ75" s="1312"/>
      <c r="DA75" s="1312"/>
      <c r="DB75" s="1312"/>
      <c r="DC75" s="1312"/>
    </row>
    <row r="76" spans="2:107" ht="13.5" x14ac:dyDescent="0.15">
      <c r="B76" s="397"/>
      <c r="G76" s="1313"/>
      <c r="H76" s="1313"/>
      <c r="I76" s="1323"/>
      <c r="J76" s="1323"/>
      <c r="K76" s="1328"/>
      <c r="L76" s="1328"/>
      <c r="M76" s="1328"/>
      <c r="N76" s="1328"/>
      <c r="AM76" s="406"/>
      <c r="AN76" s="1329"/>
      <c r="AO76" s="1329"/>
      <c r="AP76" s="1329"/>
      <c r="AQ76" s="1329"/>
      <c r="AR76" s="1329"/>
      <c r="AS76" s="1329"/>
      <c r="AT76" s="1329"/>
      <c r="AU76" s="1329"/>
      <c r="AV76" s="1329"/>
      <c r="AW76" s="1329"/>
      <c r="AX76" s="1329"/>
      <c r="AY76" s="1329"/>
      <c r="AZ76" s="1329"/>
      <c r="BA76" s="1329"/>
      <c r="BB76" s="1329"/>
      <c r="BC76" s="1329"/>
      <c r="BD76" s="1329"/>
      <c r="BE76" s="1329"/>
      <c r="BF76" s="1329"/>
      <c r="BG76" s="1329"/>
      <c r="BH76" s="1329"/>
      <c r="BI76" s="1329"/>
      <c r="BJ76" s="1329"/>
      <c r="BK76" s="1329"/>
      <c r="BL76" s="1329"/>
      <c r="BM76" s="1329"/>
      <c r="BN76" s="1329"/>
      <c r="BO76" s="1329"/>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x14ac:dyDescent="0.15">
      <c r="B77" s="397"/>
      <c r="G77" s="1323"/>
      <c r="H77" s="1323"/>
      <c r="I77" s="1323"/>
      <c r="J77" s="1323"/>
      <c r="K77" s="1331"/>
      <c r="L77" s="1331"/>
      <c r="M77" s="1331"/>
      <c r="N77" s="1331"/>
      <c r="AN77" s="1311" t="s">
        <v>639</v>
      </c>
      <c r="AO77" s="1311"/>
      <c r="AP77" s="1311"/>
      <c r="AQ77" s="1311"/>
      <c r="AR77" s="1311"/>
      <c r="AS77" s="1311"/>
      <c r="AT77" s="1311"/>
      <c r="AU77" s="1311"/>
      <c r="AV77" s="1311"/>
      <c r="AW77" s="1311"/>
      <c r="AX77" s="1311"/>
      <c r="AY77" s="1311"/>
      <c r="AZ77" s="1311"/>
      <c r="BA77" s="1311"/>
      <c r="BB77" s="1329" t="s">
        <v>633</v>
      </c>
      <c r="BC77" s="1329"/>
      <c r="BD77" s="1329"/>
      <c r="BE77" s="1329"/>
      <c r="BF77" s="1329"/>
      <c r="BG77" s="1329"/>
      <c r="BH77" s="1329"/>
      <c r="BI77" s="1329"/>
      <c r="BJ77" s="1329"/>
      <c r="BK77" s="1329"/>
      <c r="BL77" s="1329"/>
      <c r="BM77" s="1329"/>
      <c r="BN77" s="1329"/>
      <c r="BO77" s="1329"/>
      <c r="BP77" s="1312">
        <v>38.9</v>
      </c>
      <c r="BQ77" s="1312"/>
      <c r="BR77" s="1312"/>
      <c r="BS77" s="1312"/>
      <c r="BT77" s="1312"/>
      <c r="BU77" s="1312"/>
      <c r="BV77" s="1312"/>
      <c r="BW77" s="1312"/>
      <c r="BX77" s="1312">
        <v>37.6</v>
      </c>
      <c r="BY77" s="1312"/>
      <c r="BZ77" s="1312"/>
      <c r="CA77" s="1312"/>
      <c r="CB77" s="1312"/>
      <c r="CC77" s="1312"/>
      <c r="CD77" s="1312"/>
      <c r="CE77" s="1312"/>
      <c r="CF77" s="1312">
        <v>34</v>
      </c>
      <c r="CG77" s="1312"/>
      <c r="CH77" s="1312"/>
      <c r="CI77" s="1312"/>
      <c r="CJ77" s="1312"/>
      <c r="CK77" s="1312"/>
      <c r="CL77" s="1312"/>
      <c r="CM77" s="1312"/>
      <c r="CN77" s="1312">
        <v>33.9</v>
      </c>
      <c r="CO77" s="1312"/>
      <c r="CP77" s="1312"/>
      <c r="CQ77" s="1312"/>
      <c r="CR77" s="1312"/>
      <c r="CS77" s="1312"/>
      <c r="CT77" s="1312"/>
      <c r="CU77" s="1312"/>
      <c r="CV77" s="1312">
        <v>31.5</v>
      </c>
      <c r="CW77" s="1312"/>
      <c r="CX77" s="1312"/>
      <c r="CY77" s="1312"/>
      <c r="CZ77" s="1312"/>
      <c r="DA77" s="1312"/>
      <c r="DB77" s="1312"/>
      <c r="DC77" s="1312"/>
    </row>
    <row r="78" spans="2:107" ht="13.5" x14ac:dyDescent="0.15">
      <c r="B78" s="397"/>
      <c r="G78" s="1323"/>
      <c r="H78" s="1323"/>
      <c r="I78" s="1323"/>
      <c r="J78" s="1323"/>
      <c r="K78" s="1331"/>
      <c r="L78" s="1331"/>
      <c r="M78" s="1331"/>
      <c r="N78" s="1331"/>
      <c r="AN78" s="1311"/>
      <c r="AO78" s="1311"/>
      <c r="AP78" s="1311"/>
      <c r="AQ78" s="1311"/>
      <c r="AR78" s="1311"/>
      <c r="AS78" s="1311"/>
      <c r="AT78" s="1311"/>
      <c r="AU78" s="1311"/>
      <c r="AV78" s="1311"/>
      <c r="AW78" s="1311"/>
      <c r="AX78" s="1311"/>
      <c r="AY78" s="1311"/>
      <c r="AZ78" s="1311"/>
      <c r="BA78" s="1311"/>
      <c r="BB78" s="1329"/>
      <c r="BC78" s="1329"/>
      <c r="BD78" s="1329"/>
      <c r="BE78" s="1329"/>
      <c r="BF78" s="1329"/>
      <c r="BG78" s="1329"/>
      <c r="BH78" s="1329"/>
      <c r="BI78" s="1329"/>
      <c r="BJ78" s="1329"/>
      <c r="BK78" s="1329"/>
      <c r="BL78" s="1329"/>
      <c r="BM78" s="1329"/>
      <c r="BN78" s="1329"/>
      <c r="BO78" s="1329"/>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x14ac:dyDescent="0.15">
      <c r="B79" s="397"/>
      <c r="G79" s="1323"/>
      <c r="H79" s="1323"/>
      <c r="I79" s="1330"/>
      <c r="J79" s="1330"/>
      <c r="K79" s="1341"/>
      <c r="L79" s="1341"/>
      <c r="M79" s="1341"/>
      <c r="N79" s="1341"/>
      <c r="AN79" s="1311"/>
      <c r="AO79" s="1311"/>
      <c r="AP79" s="1311"/>
      <c r="AQ79" s="1311"/>
      <c r="AR79" s="1311"/>
      <c r="AS79" s="1311"/>
      <c r="AT79" s="1311"/>
      <c r="AU79" s="1311"/>
      <c r="AV79" s="1311"/>
      <c r="AW79" s="1311"/>
      <c r="AX79" s="1311"/>
      <c r="AY79" s="1311"/>
      <c r="AZ79" s="1311"/>
      <c r="BA79" s="1311"/>
      <c r="BB79" s="1329" t="s">
        <v>638</v>
      </c>
      <c r="BC79" s="1329"/>
      <c r="BD79" s="1329"/>
      <c r="BE79" s="1329"/>
      <c r="BF79" s="1329"/>
      <c r="BG79" s="1329"/>
      <c r="BH79" s="1329"/>
      <c r="BI79" s="1329"/>
      <c r="BJ79" s="1329"/>
      <c r="BK79" s="1329"/>
      <c r="BL79" s="1329"/>
      <c r="BM79" s="1329"/>
      <c r="BN79" s="1329"/>
      <c r="BO79" s="1329"/>
      <c r="BP79" s="1312">
        <v>6.4</v>
      </c>
      <c r="BQ79" s="1312"/>
      <c r="BR79" s="1312"/>
      <c r="BS79" s="1312"/>
      <c r="BT79" s="1312"/>
      <c r="BU79" s="1312"/>
      <c r="BV79" s="1312"/>
      <c r="BW79" s="1312"/>
      <c r="BX79" s="1312">
        <v>6.1</v>
      </c>
      <c r="BY79" s="1312"/>
      <c r="BZ79" s="1312"/>
      <c r="CA79" s="1312"/>
      <c r="CB79" s="1312"/>
      <c r="CC79" s="1312"/>
      <c r="CD79" s="1312"/>
      <c r="CE79" s="1312"/>
      <c r="CF79" s="1312">
        <v>5.9</v>
      </c>
      <c r="CG79" s="1312"/>
      <c r="CH79" s="1312"/>
      <c r="CI79" s="1312"/>
      <c r="CJ79" s="1312"/>
      <c r="CK79" s="1312"/>
      <c r="CL79" s="1312"/>
      <c r="CM79" s="1312"/>
      <c r="CN79" s="1312">
        <v>5.7</v>
      </c>
      <c r="CO79" s="1312"/>
      <c r="CP79" s="1312"/>
      <c r="CQ79" s="1312"/>
      <c r="CR79" s="1312"/>
      <c r="CS79" s="1312"/>
      <c r="CT79" s="1312"/>
      <c r="CU79" s="1312"/>
      <c r="CV79" s="1312">
        <v>5.4</v>
      </c>
      <c r="CW79" s="1312"/>
      <c r="CX79" s="1312"/>
      <c r="CY79" s="1312"/>
      <c r="CZ79" s="1312"/>
      <c r="DA79" s="1312"/>
      <c r="DB79" s="1312"/>
      <c r="DC79" s="1312"/>
    </row>
    <row r="80" spans="2:107" ht="13.5" x14ac:dyDescent="0.15">
      <c r="B80" s="397"/>
      <c r="G80" s="1323"/>
      <c r="H80" s="1323"/>
      <c r="I80" s="1330"/>
      <c r="J80" s="1330"/>
      <c r="K80" s="1341"/>
      <c r="L80" s="1341"/>
      <c r="M80" s="1341"/>
      <c r="N80" s="1341"/>
      <c r="AN80" s="1311"/>
      <c r="AO80" s="1311"/>
      <c r="AP80" s="1311"/>
      <c r="AQ80" s="1311"/>
      <c r="AR80" s="1311"/>
      <c r="AS80" s="1311"/>
      <c r="AT80" s="1311"/>
      <c r="AU80" s="1311"/>
      <c r="AV80" s="1311"/>
      <c r="AW80" s="1311"/>
      <c r="AX80" s="1311"/>
      <c r="AY80" s="1311"/>
      <c r="AZ80" s="1311"/>
      <c r="BA80" s="1311"/>
      <c r="BB80" s="1329"/>
      <c r="BC80" s="1329"/>
      <c r="BD80" s="1329"/>
      <c r="BE80" s="1329"/>
      <c r="BF80" s="1329"/>
      <c r="BG80" s="1329"/>
      <c r="BH80" s="1329"/>
      <c r="BI80" s="1329"/>
      <c r="BJ80" s="1329"/>
      <c r="BK80" s="1329"/>
      <c r="BL80" s="1329"/>
      <c r="BM80" s="1329"/>
      <c r="BN80" s="1329"/>
      <c r="BO80" s="1329"/>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5"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5" x14ac:dyDescent="0.15">
      <c r="DD84" s="390"/>
      <c r="DE84" s="390"/>
    </row>
    <row r="85" spans="2:109" ht="13.5" x14ac:dyDescent="0.15">
      <c r="DD85" s="390"/>
      <c r="DE85" s="390"/>
    </row>
    <row r="86" spans="2:109" ht="13.5" hidden="1" x14ac:dyDescent="0.15">
      <c r="DD86" s="390"/>
      <c r="DE86" s="390"/>
    </row>
    <row r="87" spans="2:109" ht="13.5" hidden="1" x14ac:dyDescent="0.15">
      <c r="K87" s="425"/>
      <c r="AQ87" s="425"/>
      <c r="BC87" s="425"/>
      <c r="BO87" s="425"/>
      <c r="CA87" s="425"/>
      <c r="CM87" s="425"/>
      <c r="CY87" s="425"/>
      <c r="DD87" s="390"/>
      <c r="DE87" s="390"/>
    </row>
    <row r="88" spans="2:109" ht="13.5" hidden="1" x14ac:dyDescent="0.15">
      <c r="DD88" s="390"/>
      <c r="DE88" s="390"/>
    </row>
    <row r="89" spans="2:109" ht="13.5" hidden="1" x14ac:dyDescent="0.15">
      <c r="DD89" s="390"/>
      <c r="DE89" s="390"/>
    </row>
    <row r="90" spans="2:109" ht="13.5" hidden="1" x14ac:dyDescent="0.15">
      <c r="DD90" s="390"/>
      <c r="DE90" s="390"/>
    </row>
    <row r="91" spans="2:109" ht="13.5"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DPP5w324ujxma2uvRDImQI+58j4DfqwwklH4fdneb+HToO3PxEnGi4SCW9ea55uAUgxfMlzEdAf2sQC4jDSCqw==" saltValue="H35BST4enwEA0Y1x/xJOt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AN55:BA58"/>
    <mergeCell ref="BB55:BO56"/>
    <mergeCell ref="BP55:BW56"/>
    <mergeCell ref="BP57:BW58"/>
    <mergeCell ref="G72:J72"/>
    <mergeCell ref="AN72:BO72"/>
    <mergeCell ref="BP72:BW72"/>
    <mergeCell ref="G73:H76"/>
    <mergeCell ref="I73:J74"/>
    <mergeCell ref="K73:K74"/>
    <mergeCell ref="L73:L74"/>
    <mergeCell ref="M73:M74"/>
    <mergeCell ref="N73:N74"/>
    <mergeCell ref="AN73:BA76"/>
    <mergeCell ref="BB73:BO74"/>
    <mergeCell ref="BP73:BW74"/>
    <mergeCell ref="G55:H58"/>
    <mergeCell ref="I55:J56"/>
    <mergeCell ref="K55:K56"/>
    <mergeCell ref="L55:L56"/>
    <mergeCell ref="M55:M56"/>
    <mergeCell ref="N55:N56"/>
    <mergeCell ref="I57:J58"/>
    <mergeCell ref="K57:K58"/>
    <mergeCell ref="I53:J54"/>
    <mergeCell ref="K53:K54"/>
    <mergeCell ref="L53:L54"/>
    <mergeCell ref="M53:M54"/>
    <mergeCell ref="N53:N54"/>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561</v>
      </c>
    </row>
  </sheetData>
  <sheetProtection algorithmName="SHA-512" hashValue="bW/yA1YZr75jB9CNdGkQKd/7kGGb3AeTb7AAw1Kuf9ZFEAf0qfXQ7XOHbxDCcjvaW6iI7kPXmlr3ibX6gLMX4A==" saltValue="xlsYqopsUQqI/Q1vpYkO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561</v>
      </c>
    </row>
  </sheetData>
  <sheetProtection algorithmName="SHA-512" hashValue="s9Pi7SbkKm2nyQWEAseana3M2USfX/YNHNQ4nAXvtqDWxj2r3sIL8xC59pkcttJmvxgEzOses0jia+ejkg9PTw==" saltValue="sV5t8fP6j9j+nPtcRpuN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560</v>
      </c>
      <c r="G2" s="157"/>
      <c r="H2" s="158"/>
    </row>
    <row r="3" spans="1:8" x14ac:dyDescent="0.15">
      <c r="A3" s="154" t="s">
        <v>553</v>
      </c>
      <c r="B3" s="159"/>
      <c r="C3" s="160"/>
      <c r="D3" s="161">
        <v>62601</v>
      </c>
      <c r="E3" s="162"/>
      <c r="F3" s="163">
        <v>46395</v>
      </c>
      <c r="G3" s="164"/>
      <c r="H3" s="165"/>
    </row>
    <row r="4" spans="1:8" x14ac:dyDescent="0.15">
      <c r="A4" s="166"/>
      <c r="B4" s="167"/>
      <c r="C4" s="168"/>
      <c r="D4" s="169">
        <v>43402</v>
      </c>
      <c r="E4" s="170"/>
      <c r="F4" s="171">
        <v>26304</v>
      </c>
      <c r="G4" s="172"/>
      <c r="H4" s="173"/>
    </row>
    <row r="5" spans="1:8" x14ac:dyDescent="0.15">
      <c r="A5" s="154" t="s">
        <v>555</v>
      </c>
      <c r="B5" s="159"/>
      <c r="C5" s="160"/>
      <c r="D5" s="161">
        <v>53975</v>
      </c>
      <c r="E5" s="162"/>
      <c r="F5" s="163">
        <v>48088</v>
      </c>
      <c r="G5" s="164"/>
      <c r="H5" s="165"/>
    </row>
    <row r="6" spans="1:8" x14ac:dyDescent="0.15">
      <c r="A6" s="166"/>
      <c r="B6" s="167"/>
      <c r="C6" s="168"/>
      <c r="D6" s="169">
        <v>33328</v>
      </c>
      <c r="E6" s="170"/>
      <c r="F6" s="171">
        <v>25183</v>
      </c>
      <c r="G6" s="172"/>
      <c r="H6" s="173"/>
    </row>
    <row r="7" spans="1:8" x14ac:dyDescent="0.15">
      <c r="A7" s="154" t="s">
        <v>556</v>
      </c>
      <c r="B7" s="159"/>
      <c r="C7" s="160"/>
      <c r="D7" s="161">
        <v>43231</v>
      </c>
      <c r="E7" s="162"/>
      <c r="F7" s="163">
        <v>46457</v>
      </c>
      <c r="G7" s="164"/>
      <c r="H7" s="165"/>
    </row>
    <row r="8" spans="1:8" x14ac:dyDescent="0.15">
      <c r="A8" s="166"/>
      <c r="B8" s="167"/>
      <c r="C8" s="168"/>
      <c r="D8" s="169">
        <v>21050</v>
      </c>
      <c r="E8" s="170"/>
      <c r="F8" s="171">
        <v>24020</v>
      </c>
      <c r="G8" s="172"/>
      <c r="H8" s="173"/>
    </row>
    <row r="9" spans="1:8" x14ac:dyDescent="0.15">
      <c r="A9" s="154" t="s">
        <v>557</v>
      </c>
      <c r="B9" s="159"/>
      <c r="C9" s="160"/>
      <c r="D9" s="161">
        <v>57795</v>
      </c>
      <c r="E9" s="162"/>
      <c r="F9" s="163">
        <v>51849</v>
      </c>
      <c r="G9" s="164"/>
      <c r="H9" s="165"/>
    </row>
    <row r="10" spans="1:8" x14ac:dyDescent="0.15">
      <c r="A10" s="166"/>
      <c r="B10" s="167"/>
      <c r="C10" s="168"/>
      <c r="D10" s="169">
        <v>22705</v>
      </c>
      <c r="E10" s="170"/>
      <c r="F10" s="171">
        <v>26326</v>
      </c>
      <c r="G10" s="172"/>
      <c r="H10" s="173"/>
    </row>
    <row r="11" spans="1:8" x14ac:dyDescent="0.15">
      <c r="A11" s="154" t="s">
        <v>558</v>
      </c>
      <c r="B11" s="159"/>
      <c r="C11" s="160"/>
      <c r="D11" s="161">
        <v>48549</v>
      </c>
      <c r="E11" s="162"/>
      <c r="F11" s="163">
        <v>52191</v>
      </c>
      <c r="G11" s="164"/>
      <c r="H11" s="165"/>
    </row>
    <row r="12" spans="1:8" x14ac:dyDescent="0.15">
      <c r="A12" s="166"/>
      <c r="B12" s="167"/>
      <c r="C12" s="174"/>
      <c r="D12" s="169">
        <v>25737</v>
      </c>
      <c r="E12" s="170"/>
      <c r="F12" s="171">
        <v>26807</v>
      </c>
      <c r="G12" s="172"/>
      <c r="H12" s="173"/>
    </row>
    <row r="13" spans="1:8" x14ac:dyDescent="0.15">
      <c r="A13" s="154"/>
      <c r="B13" s="159"/>
      <c r="C13" s="175"/>
      <c r="D13" s="176">
        <v>53230</v>
      </c>
      <c r="E13" s="177"/>
      <c r="F13" s="178">
        <v>48996</v>
      </c>
      <c r="G13" s="179"/>
      <c r="H13" s="165"/>
    </row>
    <row r="14" spans="1:8" x14ac:dyDescent="0.15">
      <c r="A14" s="166"/>
      <c r="B14" s="167"/>
      <c r="C14" s="168"/>
      <c r="D14" s="169">
        <v>29244</v>
      </c>
      <c r="E14" s="170"/>
      <c r="F14" s="171">
        <v>25728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2.29</v>
      </c>
      <c r="C19" s="180">
        <f>ROUND(VALUE(SUBSTITUTE(実質収支比率等に係る経年分析!G$48,"▲","-")),2)</f>
        <v>2.0299999999999998</v>
      </c>
      <c r="D19" s="180">
        <f>ROUND(VALUE(SUBSTITUTE(実質収支比率等に係る経年分析!H$48,"▲","-")),2)</f>
        <v>2.5099999999999998</v>
      </c>
      <c r="E19" s="180">
        <f>ROUND(VALUE(SUBSTITUTE(実質収支比率等に係る経年分析!I$48,"▲","-")),2)</f>
        <v>0.24</v>
      </c>
      <c r="F19" s="180">
        <f>ROUND(VALUE(SUBSTITUTE(実質収支比率等に係る経年分析!J$48,"▲","-")),2)</f>
        <v>4.99</v>
      </c>
    </row>
    <row r="20" spans="1:11" x14ac:dyDescent="0.15">
      <c r="A20" s="180" t="s">
        <v>54</v>
      </c>
      <c r="B20" s="180">
        <f>ROUND(VALUE(SUBSTITUTE(実質収支比率等に係る経年分析!F$47,"▲","-")),2)</f>
        <v>18.420000000000002</v>
      </c>
      <c r="C20" s="180">
        <f>ROUND(VALUE(SUBSTITUTE(実質収支比率等に係る経年分析!G$47,"▲","-")),2)</f>
        <v>17.47</v>
      </c>
      <c r="D20" s="180">
        <f>ROUND(VALUE(SUBSTITUTE(実質収支比率等に係る経年分析!H$47,"▲","-")),2)</f>
        <v>17.170000000000002</v>
      </c>
      <c r="E20" s="180">
        <f>ROUND(VALUE(SUBSTITUTE(実質収支比率等に係る経年分析!I$47,"▲","-")),2)</f>
        <v>15.3</v>
      </c>
      <c r="F20" s="180">
        <f>ROUND(VALUE(SUBSTITUTE(実質収支比率等に係る経年分析!J$47,"▲","-")),2)</f>
        <v>15.21</v>
      </c>
    </row>
    <row r="21" spans="1:11" x14ac:dyDescent="0.15">
      <c r="A21" s="180" t="s">
        <v>55</v>
      </c>
      <c r="B21" s="180">
        <f>IF(ISNUMBER(VALUE(SUBSTITUTE(実質収支比率等に係る経年分析!F$49,"▲","-"))),ROUND(VALUE(SUBSTITUTE(実質収支比率等に係る経年分析!F$49,"▲","-")),2),NA())</f>
        <v>-1.83</v>
      </c>
      <c r="C21" s="180">
        <f>IF(ISNUMBER(VALUE(SUBSTITUTE(実質収支比率等に係る経年分析!G$49,"▲","-"))),ROUND(VALUE(SUBSTITUTE(実質収支比率等に係る経年分析!G$49,"▲","-")),2),NA())</f>
        <v>-2.1800000000000002</v>
      </c>
      <c r="D21" s="180">
        <f>IF(ISNUMBER(VALUE(SUBSTITUTE(実質収支比率等に係る経年分析!H$49,"▲","-"))),ROUND(VALUE(SUBSTITUTE(実質収支比率等に係る経年分析!H$49,"▲","-")),2),NA())</f>
        <v>-0.62</v>
      </c>
      <c r="E21" s="180">
        <f>IF(ISNUMBER(VALUE(SUBSTITUTE(実質収支比率等に係る経年分析!I$49,"▲","-"))),ROUND(VALUE(SUBSTITUTE(実質収支比率等に係る経年分析!I$49,"▲","-")),2),NA())</f>
        <v>-5.54</v>
      </c>
      <c r="F21" s="180">
        <f>IF(ISNUMBER(VALUE(SUBSTITUTE(実質収支比率等に係る経年分析!J$49,"▲","-"))),ROUND(VALUE(SUBSTITUTE(実質収支比率等に係る経年分析!J$49,"▲","-")),2),NA())</f>
        <v>4.78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戸隠観光施設事業会計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0.69</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1.1299999999999999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1.28</v>
      </c>
    </row>
    <row r="33" spans="1:16" x14ac:dyDescent="0.15">
      <c r="A33" s="181" t="str">
        <f>IF(連結実質赤字比率に係る赤字・黒字の構成分析!C$37="",NA(),連結実質赤字比率に係る赤字・黒字の構成分析!C$37)</f>
        <v>産業団地事業会計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2.2799999999999998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2.5099999999999998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4.99</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6.91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6.52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13.54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15.53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15.71</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18388</v>
      </c>
      <c r="E42" s="182"/>
      <c r="F42" s="182"/>
      <c r="G42" s="182">
        <f>'実質公債費比率（分子）の構造'!L$52</f>
        <v>19072</v>
      </c>
      <c r="H42" s="182"/>
      <c r="I42" s="182"/>
      <c r="J42" s="182">
        <f>'実質公債費比率（分子）の構造'!M$52</f>
        <v>19064</v>
      </c>
      <c r="K42" s="182"/>
      <c r="L42" s="182"/>
      <c r="M42" s="182">
        <f>'実質公債費比率（分子）の構造'!N$52</f>
        <v>18838</v>
      </c>
      <c r="N42" s="182"/>
      <c r="O42" s="182"/>
      <c r="P42" s="182">
        <f>'実質公債費比率（分子）の構造'!O$52</f>
        <v>18153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190</v>
      </c>
      <c r="C44" s="182"/>
      <c r="D44" s="182"/>
      <c r="E44" s="182">
        <f>'実質公債費比率（分子）の構造'!L$50</f>
        <v>162</v>
      </c>
      <c r="F44" s="182"/>
      <c r="G44" s="182"/>
      <c r="H44" s="182">
        <f>'実質公債費比率（分子）の構造'!M$50</f>
        <v>157</v>
      </c>
      <c r="I44" s="182"/>
      <c r="J44" s="182"/>
      <c r="K44" s="182">
        <f>'実質公債費比率（分子）の構造'!N$50</f>
        <v>132</v>
      </c>
      <c r="L44" s="182"/>
      <c r="M44" s="182"/>
      <c r="N44" s="182">
        <f>'実質公債費比率（分子）の構造'!O$50</f>
        <v>128</v>
      </c>
      <c r="O44" s="182"/>
      <c r="P44" s="182"/>
    </row>
    <row r="45" spans="1:16" x14ac:dyDescent="0.15">
      <c r="A45" s="182" t="s">
        <v>65</v>
      </c>
      <c r="B45" s="182">
        <f>'実質公債費比率（分子）の構造'!K$49</f>
        <v>50</v>
      </c>
      <c r="C45" s="182"/>
      <c r="D45" s="182"/>
      <c r="E45" s="182">
        <f>'実質公債費比率（分子）の構造'!L$49</f>
        <v>51</v>
      </c>
      <c r="F45" s="182"/>
      <c r="G45" s="182"/>
      <c r="H45" s="182">
        <f>'実質公債費比率（分子）の構造'!M$49</f>
        <v>96</v>
      </c>
      <c r="I45" s="182"/>
      <c r="J45" s="182"/>
      <c r="K45" s="182">
        <f>'実質公債費比率（分子）の構造'!N$49</f>
        <v>460</v>
      </c>
      <c r="L45" s="182"/>
      <c r="M45" s="182"/>
      <c r="N45" s="182">
        <f>'実質公債費比率（分子）の構造'!O$49</f>
        <v>860</v>
      </c>
      <c r="O45" s="182"/>
      <c r="P45" s="182"/>
    </row>
    <row r="46" spans="1:16" x14ac:dyDescent="0.15">
      <c r="A46" s="182" t="s">
        <v>66</v>
      </c>
      <c r="B46" s="182">
        <f>'実質公債費比率（分子）の構造'!K$48</f>
        <v>5292</v>
      </c>
      <c r="C46" s="182"/>
      <c r="D46" s="182"/>
      <c r="E46" s="182">
        <f>'実質公債費比率（分子）の構造'!L$48</f>
        <v>5005</v>
      </c>
      <c r="F46" s="182"/>
      <c r="G46" s="182"/>
      <c r="H46" s="182">
        <f>'実質公債費比率（分子）の構造'!M$48</f>
        <v>4934</v>
      </c>
      <c r="I46" s="182"/>
      <c r="J46" s="182"/>
      <c r="K46" s="182">
        <f>'実質公債費比率（分子）の構造'!N$48</f>
        <v>4880</v>
      </c>
      <c r="L46" s="182"/>
      <c r="M46" s="182"/>
      <c r="N46" s="182">
        <f>'実質公債費比率（分子）の構造'!O$48</f>
        <v>4780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13894</v>
      </c>
      <c r="C49" s="182"/>
      <c r="D49" s="182"/>
      <c r="E49" s="182">
        <f>'実質公債費比率（分子）の構造'!L$45</f>
        <v>15629</v>
      </c>
      <c r="F49" s="182"/>
      <c r="G49" s="182"/>
      <c r="H49" s="182">
        <f>'実質公債費比率（分子）の構造'!M$45</f>
        <v>15713</v>
      </c>
      <c r="I49" s="182"/>
      <c r="J49" s="182"/>
      <c r="K49" s="182">
        <f>'実質公債費比率（分子）の構造'!N$45</f>
        <v>15965</v>
      </c>
      <c r="L49" s="182"/>
      <c r="M49" s="182"/>
      <c r="N49" s="182">
        <f>'実質公債費比率（分子）の構造'!O$45</f>
        <v>15990</v>
      </c>
      <c r="O49" s="182"/>
      <c r="P49" s="182"/>
    </row>
    <row r="50" spans="1:16" x14ac:dyDescent="0.15">
      <c r="A50" s="182" t="s">
        <v>70</v>
      </c>
      <c r="B50" s="182" t="e">
        <f>NA()</f>
        <v>#N/A</v>
      </c>
      <c r="C50" s="182">
        <f>IF(ISNUMBER('実質公債費比率（分子）の構造'!K$53),'実質公債費比率（分子）の構造'!K$53,NA())</f>
        <v>1038</v>
      </c>
      <c r="D50" s="182" t="e">
        <f>NA()</f>
        <v>#N/A</v>
      </c>
      <c r="E50" s="182" t="e">
        <f>NA()</f>
        <v>#N/A</v>
      </c>
      <c r="F50" s="182">
        <f>IF(ISNUMBER('実質公債費比率（分子）の構造'!L$53),'実質公債費比率（分子）の構造'!L$53,NA())</f>
        <v>1775</v>
      </c>
      <c r="G50" s="182" t="e">
        <f>NA()</f>
        <v>#N/A</v>
      </c>
      <c r="H50" s="182" t="e">
        <f>NA()</f>
        <v>#N/A</v>
      </c>
      <c r="I50" s="182">
        <f>IF(ISNUMBER('実質公債費比率（分子）の構造'!M$53),'実質公債費比率（分子）の構造'!M$53,NA())</f>
        <v>1836</v>
      </c>
      <c r="J50" s="182" t="e">
        <f>NA()</f>
        <v>#N/A</v>
      </c>
      <c r="K50" s="182" t="e">
        <f>NA()</f>
        <v>#N/A</v>
      </c>
      <c r="L50" s="182">
        <f>IF(ISNUMBER('実質公債費比率（分子）の構造'!N$53),'実質公債費比率（分子）の構造'!N$53,NA())</f>
        <v>2599</v>
      </c>
      <c r="M50" s="182" t="e">
        <f>NA()</f>
        <v>#N/A</v>
      </c>
      <c r="N50" s="182" t="e">
        <f>NA()</f>
        <v>#N/A</v>
      </c>
      <c r="O50" s="182">
        <f>IF(ISNUMBER('実質公債費比率（分子）の構造'!O$53),'実質公債費比率（分子）の構造'!O$53,NA())</f>
        <v>3605</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167036</v>
      </c>
      <c r="E56" s="181"/>
      <c r="F56" s="181"/>
      <c r="G56" s="181">
        <f>'将来負担比率（分子）の構造'!J$52</f>
        <v>163743</v>
      </c>
      <c r="H56" s="181"/>
      <c r="I56" s="181"/>
      <c r="J56" s="181">
        <f>'将来負担比率（分子）の構造'!K$52</f>
        <v>162553</v>
      </c>
      <c r="K56" s="181"/>
      <c r="L56" s="181"/>
      <c r="M56" s="181">
        <f>'将来負担比率（分子）の構造'!L$52</f>
        <v>158386</v>
      </c>
      <c r="N56" s="181"/>
      <c r="O56" s="181"/>
      <c r="P56" s="181">
        <f>'将来負担比率（分子）の構造'!M$52</f>
        <v>161867</v>
      </c>
    </row>
    <row r="57" spans="1:16" x14ac:dyDescent="0.15">
      <c r="A57" s="181" t="s">
        <v>41</v>
      </c>
      <c r="B57" s="181"/>
      <c r="C57" s="181"/>
      <c r="D57" s="181">
        <f>'将来負担比率（分子）の構造'!I$51</f>
        <v>25659</v>
      </c>
      <c r="E57" s="181"/>
      <c r="F57" s="181"/>
      <c r="G57" s="181">
        <f>'将来負担比率（分子）の構造'!J$51</f>
        <v>27798</v>
      </c>
      <c r="H57" s="181"/>
      <c r="I57" s="181"/>
      <c r="J57" s="181">
        <f>'将来負担比率（分子）の構造'!K$51</f>
        <v>28837</v>
      </c>
      <c r="K57" s="181"/>
      <c r="L57" s="181"/>
      <c r="M57" s="181">
        <f>'将来負担比率（分子）の構造'!L$51</f>
        <v>28039</v>
      </c>
      <c r="N57" s="181"/>
      <c r="O57" s="181"/>
      <c r="P57" s="181">
        <f>'将来負担比率（分子）の構造'!M$51</f>
        <v>26342</v>
      </c>
    </row>
    <row r="58" spans="1:16" x14ac:dyDescent="0.15">
      <c r="A58" s="181" t="s">
        <v>40</v>
      </c>
      <c r="B58" s="181"/>
      <c r="C58" s="181"/>
      <c r="D58" s="181">
        <f>'将来負担比率（分子）の構造'!I$50</f>
        <v>31502</v>
      </c>
      <c r="E58" s="181"/>
      <c r="F58" s="181"/>
      <c r="G58" s="181">
        <f>'将来負担比率（分子）の構造'!J$50</f>
        <v>26172</v>
      </c>
      <c r="H58" s="181"/>
      <c r="I58" s="181"/>
      <c r="J58" s="181">
        <f>'将来負担比率（分子）の構造'!K$50</f>
        <v>26492</v>
      </c>
      <c r="K58" s="181"/>
      <c r="L58" s="181"/>
      <c r="M58" s="181">
        <f>'将来負担比率（分子）の構造'!L$50</f>
        <v>25329</v>
      </c>
      <c r="N58" s="181"/>
      <c r="O58" s="181"/>
      <c r="P58" s="181">
        <f>'将来負担比率（分子）の構造'!M$50</f>
        <v>27732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817</v>
      </c>
      <c r="C61" s="181"/>
      <c r="D61" s="181"/>
      <c r="E61" s="181">
        <f>'将来負担比率（分子）の構造'!J$46</f>
        <v>907</v>
      </c>
      <c r="F61" s="181"/>
      <c r="G61" s="181"/>
      <c r="H61" s="181">
        <f>'将来負担比率（分子）の構造'!K$46</f>
        <v>1467</v>
      </c>
      <c r="I61" s="181"/>
      <c r="J61" s="181"/>
      <c r="K61" s="181">
        <f>'将来負担比率（分子）の構造'!L$46</f>
        <v>1144</v>
      </c>
      <c r="L61" s="181"/>
      <c r="M61" s="181"/>
      <c r="N61" s="181">
        <f>'将来負担比率（分子）の構造'!M$46</f>
        <v>1059</v>
      </c>
      <c r="O61" s="181"/>
      <c r="P61" s="181"/>
    </row>
    <row r="62" spans="1:16" x14ac:dyDescent="0.15">
      <c r="A62" s="181" t="s">
        <v>34</v>
      </c>
      <c r="B62" s="181">
        <f>'将来負担比率（分子）の構造'!I$45</f>
        <v>22502</v>
      </c>
      <c r="C62" s="181"/>
      <c r="D62" s="181"/>
      <c r="E62" s="181">
        <f>'将来負担比率（分子）の構造'!J$45</f>
        <v>22796</v>
      </c>
      <c r="F62" s="181"/>
      <c r="G62" s="181"/>
      <c r="H62" s="181">
        <f>'将来負担比率（分子）の構造'!K$45</f>
        <v>22262</v>
      </c>
      <c r="I62" s="181"/>
      <c r="J62" s="181"/>
      <c r="K62" s="181">
        <f>'将来負担比率（分子）の構造'!L$45</f>
        <v>22084</v>
      </c>
      <c r="L62" s="181"/>
      <c r="M62" s="181"/>
      <c r="N62" s="181">
        <f>'将来負担比率（分子）の構造'!M$45</f>
        <v>22507</v>
      </c>
      <c r="O62" s="181"/>
      <c r="P62" s="181"/>
    </row>
    <row r="63" spans="1:16" x14ac:dyDescent="0.15">
      <c r="A63" s="181" t="s">
        <v>33</v>
      </c>
      <c r="B63" s="181">
        <f>'将来負担比率（分子）の構造'!I$44</f>
        <v>739</v>
      </c>
      <c r="C63" s="181"/>
      <c r="D63" s="181"/>
      <c r="E63" s="181">
        <f>'将来負担比率（分子）の構造'!J$44</f>
        <v>4895</v>
      </c>
      <c r="F63" s="181"/>
      <c r="G63" s="181"/>
      <c r="H63" s="181">
        <f>'将来負担比率（分子）の構造'!K$44</f>
        <v>10935</v>
      </c>
      <c r="I63" s="181"/>
      <c r="J63" s="181"/>
      <c r="K63" s="181">
        <f>'将来負担比率（分子）の構造'!L$44</f>
        <v>11755</v>
      </c>
      <c r="L63" s="181"/>
      <c r="M63" s="181"/>
      <c r="N63" s="181">
        <f>'将来負担比率（分子）の構造'!M$44</f>
        <v>12894</v>
      </c>
      <c r="O63" s="181"/>
      <c r="P63" s="181"/>
    </row>
    <row r="64" spans="1:16" x14ac:dyDescent="0.15">
      <c r="A64" s="181" t="s">
        <v>32</v>
      </c>
      <c r="B64" s="181">
        <f>'将来負担比率（分子）の構造'!I$43</f>
        <v>58304</v>
      </c>
      <c r="C64" s="181"/>
      <c r="D64" s="181"/>
      <c r="E64" s="181">
        <f>'将来負担比率（分子）の構造'!J$43</f>
        <v>55512</v>
      </c>
      <c r="F64" s="181"/>
      <c r="G64" s="181"/>
      <c r="H64" s="181">
        <f>'将来負担比率（分子）の構造'!K$43</f>
        <v>52015</v>
      </c>
      <c r="I64" s="181"/>
      <c r="J64" s="181"/>
      <c r="K64" s="181">
        <f>'将来負担比率（分子）の構造'!L$43</f>
        <v>48548</v>
      </c>
      <c r="L64" s="181"/>
      <c r="M64" s="181"/>
      <c r="N64" s="181">
        <f>'将来負担比率（分子）の構造'!M$43</f>
        <v>46362</v>
      </c>
      <c r="O64" s="181"/>
      <c r="P64" s="181"/>
    </row>
    <row r="65" spans="1:16" x14ac:dyDescent="0.15">
      <c r="A65" s="181" t="s">
        <v>31</v>
      </c>
      <c r="B65" s="181">
        <f>'将来負担比率（分子）の構造'!I$42</f>
        <v>4369</v>
      </c>
      <c r="C65" s="181"/>
      <c r="D65" s="181"/>
      <c r="E65" s="181">
        <f>'将来負担比率（分子）の構造'!J$42</f>
        <v>4632</v>
      </c>
      <c r="F65" s="181"/>
      <c r="G65" s="181"/>
      <c r="H65" s="181">
        <f>'将来負担比率（分子）の構造'!K$42</f>
        <v>4411</v>
      </c>
      <c r="I65" s="181"/>
      <c r="J65" s="181"/>
      <c r="K65" s="181">
        <f>'将来負担比率（分子）の構造'!L$42</f>
        <v>4617</v>
      </c>
      <c r="L65" s="181"/>
      <c r="M65" s="181"/>
      <c r="N65" s="181">
        <f>'将来負担比率（分子）の構造'!M$42</f>
        <v>4323</v>
      </c>
      <c r="O65" s="181"/>
      <c r="P65" s="181"/>
    </row>
    <row r="66" spans="1:16" x14ac:dyDescent="0.15">
      <c r="A66" s="181" t="s">
        <v>30</v>
      </c>
      <c r="B66" s="181">
        <f>'将来負担比率（分子）の構造'!I$41</f>
        <v>161827</v>
      </c>
      <c r="C66" s="181"/>
      <c r="D66" s="181"/>
      <c r="E66" s="181">
        <f>'将来負担比率（分子）の構造'!J$41</f>
        <v>162233</v>
      </c>
      <c r="F66" s="181"/>
      <c r="G66" s="181"/>
      <c r="H66" s="181">
        <f>'将来負担比率（分子）の構造'!K$41</f>
        <v>158797</v>
      </c>
      <c r="I66" s="181"/>
      <c r="J66" s="181"/>
      <c r="K66" s="181">
        <f>'将来負担比率（分子）の構造'!L$41</f>
        <v>160273</v>
      </c>
      <c r="L66" s="181"/>
      <c r="M66" s="181"/>
      <c r="N66" s="181">
        <f>'将来負担比率（分子）の構造'!M$41</f>
        <v>160516</v>
      </c>
      <c r="O66" s="181"/>
      <c r="P66" s="181"/>
    </row>
    <row r="67" spans="1:16" x14ac:dyDescent="0.15">
      <c r="A67" s="181" t="s">
        <v>74</v>
      </c>
      <c r="B67" s="181" t="e">
        <f>NA()</f>
        <v>#N/A</v>
      </c>
      <c r="C67" s="181">
        <f>IF(ISNUMBER('将来負担比率（分子）の構造'!I$53), IF('将来負担比率（分子）の構造'!I$53 &lt; 0, 0, '将来負担比率（分子）の構造'!I$53), NA())</f>
        <v>24361</v>
      </c>
      <c r="D67" s="181" t="e">
        <f>NA()</f>
        <v>#N/A</v>
      </c>
      <c r="E67" s="181" t="e">
        <f>NA()</f>
        <v>#N/A</v>
      </c>
      <c r="F67" s="181">
        <f>IF(ISNUMBER('将来負担比率（分子）の構造'!J$53), IF('将来負担比率（分子）の構造'!J$53 &lt; 0, 0, '将来負担比率（分子）の構造'!J$53), NA())</f>
        <v>33262</v>
      </c>
      <c r="G67" s="181" t="e">
        <f>NA()</f>
        <v>#N/A</v>
      </c>
      <c r="H67" s="181" t="e">
        <f>NA()</f>
        <v>#N/A</v>
      </c>
      <c r="I67" s="181">
        <f>IF(ISNUMBER('将来負担比率（分子）の構造'!K$53), IF('将来負担比率（分子）の構造'!K$53 &lt; 0, 0, '将来負担比率（分子）の構造'!K$53), NA())</f>
        <v>32006</v>
      </c>
      <c r="J67" s="181" t="e">
        <f>NA()</f>
        <v>#N/A</v>
      </c>
      <c r="K67" s="181" t="e">
        <f>NA()</f>
        <v>#N/A</v>
      </c>
      <c r="L67" s="181">
        <f>IF(ISNUMBER('将来負担比率（分子）の構造'!L$53), IF('将来負担比率（分子）の構造'!L$53 &lt; 0, 0, '将来負担比率（分子）の構造'!L$53), NA())</f>
        <v>36666</v>
      </c>
      <c r="M67" s="181" t="e">
        <f>NA()</f>
        <v>#N/A</v>
      </c>
      <c r="N67" s="181" t="e">
        <f>NA()</f>
        <v>#N/A</v>
      </c>
      <c r="O67" s="181">
        <f>IF(ISNUMBER('将来負担比率（分子）の構造'!M$53), IF('将来負担比率（分子）の構造'!M$53 &lt; 0, 0, '将来負担比率（分子）の構造'!M$53), NA())</f>
        <v>31719</v>
      </c>
      <c r="P67" s="181" t="e">
        <f>NA()</f>
        <v>#N/A</v>
      </c>
    </row>
    <row r="70" spans="1:16" x14ac:dyDescent="0.15">
      <c r="A70" s="183" t="s">
        <v>75</v>
      </c>
      <c r="B70" s="183"/>
      <c r="C70" s="183"/>
      <c r="D70" s="183"/>
      <c r="E70" s="183"/>
      <c r="F70" s="183"/>
    </row>
    <row r="71" spans="1:16" x14ac:dyDescent="0.15">
      <c r="A71" s="184"/>
      <c r="B71" s="184" t="e">
        <f>#REF!</f>
        <v>#REF!</v>
      </c>
      <c r="C71" s="184" t="e">
        <f>#REF!</f>
        <v>#REF!</v>
      </c>
      <c r="D71" s="184" t="e">
        <f>#REF!</f>
        <v>#REF!</v>
      </c>
    </row>
    <row r="72" spans="1:16" x14ac:dyDescent="0.15">
      <c r="A72" s="184" t="s">
        <v>76</v>
      </c>
      <c r="B72" s="185" t="e">
        <f>#REF!</f>
        <v>#REF!</v>
      </c>
      <c r="C72" s="185" t="e">
        <f>#REF!</f>
        <v>#REF!</v>
      </c>
      <c r="D72" s="185" t="e">
        <f>#REF!</f>
        <v>#REF!</v>
      </c>
    </row>
    <row r="73" spans="1:16" x14ac:dyDescent="0.15">
      <c r="A73" s="184" t="s">
        <v>77</v>
      </c>
      <c r="B73" s="185" t="e">
        <f>#REF!</f>
        <v>#REF!</v>
      </c>
      <c r="C73" s="185" t="e">
        <f>#REF!</f>
        <v>#REF!</v>
      </c>
      <c r="D73" s="185" t="e">
        <f>#REF!</f>
        <v>#REF!</v>
      </c>
    </row>
    <row r="74" spans="1:16" x14ac:dyDescent="0.15">
      <c r="A74" s="184" t="s">
        <v>78</v>
      </c>
      <c r="B74" s="185" t="e">
        <f>#REF!</f>
        <v>#REF!</v>
      </c>
      <c r="C74" s="185" t="e">
        <f>#REF!</f>
        <v>#REF!</v>
      </c>
      <c r="D74" s="185" t="e">
        <f>#REF!</f>
        <v>#REF!</v>
      </c>
    </row>
  </sheetData>
  <sheetProtection algorithmName="SHA-512" hashValue="zsFMSDCS0p+uNw4QM6PqIZph30BzSQfP59W/rHw1hjejcgf0VWLNGaYS65UTm6E9ukyDyc4fXAESAWih8pVdVQ==" saltValue="FhgO/1M0q1T2mqYH3ZiHh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58093977</v>
      </c>
      <c r="S5" s="675"/>
      <c r="T5" s="675"/>
      <c r="U5" s="675"/>
      <c r="V5" s="675"/>
      <c r="W5" s="675"/>
      <c r="X5" s="675"/>
      <c r="Y5" s="676"/>
      <c r="Z5" s="677">
        <v>26.4</v>
      </c>
      <c r="AA5" s="677"/>
      <c r="AB5" s="677"/>
      <c r="AC5" s="677"/>
      <c r="AD5" s="678">
        <v>54274659</v>
      </c>
      <c r="AE5" s="678"/>
      <c r="AF5" s="678"/>
      <c r="AG5" s="678"/>
      <c r="AH5" s="678"/>
      <c r="AI5" s="678"/>
      <c r="AJ5" s="678"/>
      <c r="AK5" s="678"/>
      <c r="AL5" s="679">
        <v>64.400000000000006</v>
      </c>
      <c r="AM5" s="680"/>
      <c r="AN5" s="680"/>
      <c r="AO5" s="681"/>
      <c r="AP5" s="671" t="s">
        <v>225</v>
      </c>
      <c r="AQ5" s="672"/>
      <c r="AR5" s="672"/>
      <c r="AS5" s="672"/>
      <c r="AT5" s="672"/>
      <c r="AU5" s="672"/>
      <c r="AV5" s="672"/>
      <c r="AW5" s="672"/>
      <c r="AX5" s="672"/>
      <c r="AY5" s="672"/>
      <c r="AZ5" s="672"/>
      <c r="BA5" s="672"/>
      <c r="BB5" s="672"/>
      <c r="BC5" s="672"/>
      <c r="BD5" s="672"/>
      <c r="BE5" s="672"/>
      <c r="BF5" s="673"/>
      <c r="BG5" s="685">
        <v>52201403</v>
      </c>
      <c r="BH5" s="686"/>
      <c r="BI5" s="686"/>
      <c r="BJ5" s="686"/>
      <c r="BK5" s="686"/>
      <c r="BL5" s="686"/>
      <c r="BM5" s="686"/>
      <c r="BN5" s="687"/>
      <c r="BO5" s="688">
        <v>89.9</v>
      </c>
      <c r="BP5" s="688"/>
      <c r="BQ5" s="688"/>
      <c r="BR5" s="688"/>
      <c r="BS5" s="689">
        <v>907736</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1368779</v>
      </c>
      <c r="S6" s="686"/>
      <c r="T6" s="686"/>
      <c r="U6" s="686"/>
      <c r="V6" s="686"/>
      <c r="W6" s="686"/>
      <c r="X6" s="686"/>
      <c r="Y6" s="687"/>
      <c r="Z6" s="688">
        <v>0.6</v>
      </c>
      <c r="AA6" s="688"/>
      <c r="AB6" s="688"/>
      <c r="AC6" s="688"/>
      <c r="AD6" s="689">
        <v>1368779</v>
      </c>
      <c r="AE6" s="689"/>
      <c r="AF6" s="689"/>
      <c r="AG6" s="689"/>
      <c r="AH6" s="689"/>
      <c r="AI6" s="689"/>
      <c r="AJ6" s="689"/>
      <c r="AK6" s="689"/>
      <c r="AL6" s="690">
        <v>1.6</v>
      </c>
      <c r="AM6" s="691"/>
      <c r="AN6" s="691"/>
      <c r="AO6" s="692"/>
      <c r="AP6" s="682" t="s">
        <v>230</v>
      </c>
      <c r="AQ6" s="683"/>
      <c r="AR6" s="683"/>
      <c r="AS6" s="683"/>
      <c r="AT6" s="683"/>
      <c r="AU6" s="683"/>
      <c r="AV6" s="683"/>
      <c r="AW6" s="683"/>
      <c r="AX6" s="683"/>
      <c r="AY6" s="683"/>
      <c r="AZ6" s="683"/>
      <c r="BA6" s="683"/>
      <c r="BB6" s="683"/>
      <c r="BC6" s="683"/>
      <c r="BD6" s="683"/>
      <c r="BE6" s="683"/>
      <c r="BF6" s="684"/>
      <c r="BG6" s="685">
        <v>52201403</v>
      </c>
      <c r="BH6" s="686"/>
      <c r="BI6" s="686"/>
      <c r="BJ6" s="686"/>
      <c r="BK6" s="686"/>
      <c r="BL6" s="686"/>
      <c r="BM6" s="686"/>
      <c r="BN6" s="687"/>
      <c r="BO6" s="688">
        <v>89.9</v>
      </c>
      <c r="BP6" s="688"/>
      <c r="BQ6" s="688"/>
      <c r="BR6" s="688"/>
      <c r="BS6" s="689">
        <v>907736</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706742</v>
      </c>
      <c r="CS6" s="686"/>
      <c r="CT6" s="686"/>
      <c r="CU6" s="686"/>
      <c r="CV6" s="686"/>
      <c r="CW6" s="686"/>
      <c r="CX6" s="686"/>
      <c r="CY6" s="687"/>
      <c r="CZ6" s="679">
        <v>0.3</v>
      </c>
      <c r="DA6" s="680"/>
      <c r="DB6" s="680"/>
      <c r="DC6" s="699"/>
      <c r="DD6" s="694" t="s">
        <v>232</v>
      </c>
      <c r="DE6" s="686"/>
      <c r="DF6" s="686"/>
      <c r="DG6" s="686"/>
      <c r="DH6" s="686"/>
      <c r="DI6" s="686"/>
      <c r="DJ6" s="686"/>
      <c r="DK6" s="686"/>
      <c r="DL6" s="686"/>
      <c r="DM6" s="686"/>
      <c r="DN6" s="686"/>
      <c r="DO6" s="686"/>
      <c r="DP6" s="687"/>
      <c r="DQ6" s="694">
        <v>705836</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46518</v>
      </c>
      <c r="S7" s="686"/>
      <c r="T7" s="686"/>
      <c r="U7" s="686"/>
      <c r="V7" s="686"/>
      <c r="W7" s="686"/>
      <c r="X7" s="686"/>
      <c r="Y7" s="687"/>
      <c r="Z7" s="688">
        <v>0</v>
      </c>
      <c r="AA7" s="688"/>
      <c r="AB7" s="688"/>
      <c r="AC7" s="688"/>
      <c r="AD7" s="689">
        <v>46518</v>
      </c>
      <c r="AE7" s="689"/>
      <c r="AF7" s="689"/>
      <c r="AG7" s="689"/>
      <c r="AH7" s="689"/>
      <c r="AI7" s="689"/>
      <c r="AJ7" s="689"/>
      <c r="AK7" s="689"/>
      <c r="AL7" s="690">
        <v>0.1</v>
      </c>
      <c r="AM7" s="691"/>
      <c r="AN7" s="691"/>
      <c r="AO7" s="692"/>
      <c r="AP7" s="682" t="s">
        <v>234</v>
      </c>
      <c r="AQ7" s="683"/>
      <c r="AR7" s="683"/>
      <c r="AS7" s="683"/>
      <c r="AT7" s="683"/>
      <c r="AU7" s="683"/>
      <c r="AV7" s="683"/>
      <c r="AW7" s="683"/>
      <c r="AX7" s="683"/>
      <c r="AY7" s="683"/>
      <c r="AZ7" s="683"/>
      <c r="BA7" s="683"/>
      <c r="BB7" s="683"/>
      <c r="BC7" s="683"/>
      <c r="BD7" s="683"/>
      <c r="BE7" s="683"/>
      <c r="BF7" s="684"/>
      <c r="BG7" s="685">
        <v>26317928</v>
      </c>
      <c r="BH7" s="686"/>
      <c r="BI7" s="686"/>
      <c r="BJ7" s="686"/>
      <c r="BK7" s="686"/>
      <c r="BL7" s="686"/>
      <c r="BM7" s="686"/>
      <c r="BN7" s="687"/>
      <c r="BO7" s="688">
        <v>45.3</v>
      </c>
      <c r="BP7" s="688"/>
      <c r="BQ7" s="688"/>
      <c r="BR7" s="688"/>
      <c r="BS7" s="689">
        <v>907736</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53341862</v>
      </c>
      <c r="CS7" s="686"/>
      <c r="CT7" s="686"/>
      <c r="CU7" s="686"/>
      <c r="CV7" s="686"/>
      <c r="CW7" s="686"/>
      <c r="CX7" s="686"/>
      <c r="CY7" s="687"/>
      <c r="CZ7" s="688">
        <v>24.9</v>
      </c>
      <c r="DA7" s="688"/>
      <c r="DB7" s="688"/>
      <c r="DC7" s="688"/>
      <c r="DD7" s="694">
        <v>2170268</v>
      </c>
      <c r="DE7" s="686"/>
      <c r="DF7" s="686"/>
      <c r="DG7" s="686"/>
      <c r="DH7" s="686"/>
      <c r="DI7" s="686"/>
      <c r="DJ7" s="686"/>
      <c r="DK7" s="686"/>
      <c r="DL7" s="686"/>
      <c r="DM7" s="686"/>
      <c r="DN7" s="686"/>
      <c r="DO7" s="686"/>
      <c r="DP7" s="687"/>
      <c r="DQ7" s="694">
        <v>11882800</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204963</v>
      </c>
      <c r="S8" s="686"/>
      <c r="T8" s="686"/>
      <c r="U8" s="686"/>
      <c r="V8" s="686"/>
      <c r="W8" s="686"/>
      <c r="X8" s="686"/>
      <c r="Y8" s="687"/>
      <c r="Z8" s="688">
        <v>0.1</v>
      </c>
      <c r="AA8" s="688"/>
      <c r="AB8" s="688"/>
      <c r="AC8" s="688"/>
      <c r="AD8" s="689">
        <v>204963</v>
      </c>
      <c r="AE8" s="689"/>
      <c r="AF8" s="689"/>
      <c r="AG8" s="689"/>
      <c r="AH8" s="689"/>
      <c r="AI8" s="689"/>
      <c r="AJ8" s="689"/>
      <c r="AK8" s="689"/>
      <c r="AL8" s="690">
        <v>0.2</v>
      </c>
      <c r="AM8" s="691"/>
      <c r="AN8" s="691"/>
      <c r="AO8" s="692"/>
      <c r="AP8" s="682" t="s">
        <v>237</v>
      </c>
      <c r="AQ8" s="683"/>
      <c r="AR8" s="683"/>
      <c r="AS8" s="683"/>
      <c r="AT8" s="683"/>
      <c r="AU8" s="683"/>
      <c r="AV8" s="683"/>
      <c r="AW8" s="683"/>
      <c r="AX8" s="683"/>
      <c r="AY8" s="683"/>
      <c r="AZ8" s="683"/>
      <c r="BA8" s="683"/>
      <c r="BB8" s="683"/>
      <c r="BC8" s="683"/>
      <c r="BD8" s="683"/>
      <c r="BE8" s="683"/>
      <c r="BF8" s="684"/>
      <c r="BG8" s="685">
        <v>671340</v>
      </c>
      <c r="BH8" s="686"/>
      <c r="BI8" s="686"/>
      <c r="BJ8" s="686"/>
      <c r="BK8" s="686"/>
      <c r="BL8" s="686"/>
      <c r="BM8" s="686"/>
      <c r="BN8" s="687"/>
      <c r="BO8" s="688">
        <v>1.2</v>
      </c>
      <c r="BP8" s="688"/>
      <c r="BQ8" s="688"/>
      <c r="BR8" s="688"/>
      <c r="BS8" s="694" t="s">
        <v>176</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55166071</v>
      </c>
      <c r="CS8" s="686"/>
      <c r="CT8" s="686"/>
      <c r="CU8" s="686"/>
      <c r="CV8" s="686"/>
      <c r="CW8" s="686"/>
      <c r="CX8" s="686"/>
      <c r="CY8" s="687"/>
      <c r="CZ8" s="688">
        <v>25.7</v>
      </c>
      <c r="DA8" s="688"/>
      <c r="DB8" s="688"/>
      <c r="DC8" s="688"/>
      <c r="DD8" s="694">
        <v>718197</v>
      </c>
      <c r="DE8" s="686"/>
      <c r="DF8" s="686"/>
      <c r="DG8" s="686"/>
      <c r="DH8" s="686"/>
      <c r="DI8" s="686"/>
      <c r="DJ8" s="686"/>
      <c r="DK8" s="686"/>
      <c r="DL8" s="686"/>
      <c r="DM8" s="686"/>
      <c r="DN8" s="686"/>
      <c r="DO8" s="686"/>
      <c r="DP8" s="687"/>
      <c r="DQ8" s="694">
        <v>26488698</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236318</v>
      </c>
      <c r="S9" s="686"/>
      <c r="T9" s="686"/>
      <c r="U9" s="686"/>
      <c r="V9" s="686"/>
      <c r="W9" s="686"/>
      <c r="X9" s="686"/>
      <c r="Y9" s="687"/>
      <c r="Z9" s="688">
        <v>0.1</v>
      </c>
      <c r="AA9" s="688"/>
      <c r="AB9" s="688"/>
      <c r="AC9" s="688"/>
      <c r="AD9" s="689">
        <v>236318</v>
      </c>
      <c r="AE9" s="689"/>
      <c r="AF9" s="689"/>
      <c r="AG9" s="689"/>
      <c r="AH9" s="689"/>
      <c r="AI9" s="689"/>
      <c r="AJ9" s="689"/>
      <c r="AK9" s="689"/>
      <c r="AL9" s="690">
        <v>0.3</v>
      </c>
      <c r="AM9" s="691"/>
      <c r="AN9" s="691"/>
      <c r="AO9" s="692"/>
      <c r="AP9" s="682" t="s">
        <v>240</v>
      </c>
      <c r="AQ9" s="683"/>
      <c r="AR9" s="683"/>
      <c r="AS9" s="683"/>
      <c r="AT9" s="683"/>
      <c r="AU9" s="683"/>
      <c r="AV9" s="683"/>
      <c r="AW9" s="683"/>
      <c r="AX9" s="683"/>
      <c r="AY9" s="683"/>
      <c r="AZ9" s="683"/>
      <c r="BA9" s="683"/>
      <c r="BB9" s="683"/>
      <c r="BC9" s="683"/>
      <c r="BD9" s="683"/>
      <c r="BE9" s="683"/>
      <c r="BF9" s="684"/>
      <c r="BG9" s="685">
        <v>20556569</v>
      </c>
      <c r="BH9" s="686"/>
      <c r="BI9" s="686"/>
      <c r="BJ9" s="686"/>
      <c r="BK9" s="686"/>
      <c r="BL9" s="686"/>
      <c r="BM9" s="686"/>
      <c r="BN9" s="687"/>
      <c r="BO9" s="688">
        <v>35.4</v>
      </c>
      <c r="BP9" s="688"/>
      <c r="BQ9" s="688"/>
      <c r="BR9" s="688"/>
      <c r="BS9" s="694" t="s">
        <v>232</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19509248</v>
      </c>
      <c r="CS9" s="686"/>
      <c r="CT9" s="686"/>
      <c r="CU9" s="686"/>
      <c r="CV9" s="686"/>
      <c r="CW9" s="686"/>
      <c r="CX9" s="686"/>
      <c r="CY9" s="687"/>
      <c r="CZ9" s="688">
        <v>9.1</v>
      </c>
      <c r="DA9" s="688"/>
      <c r="DB9" s="688"/>
      <c r="DC9" s="688"/>
      <c r="DD9" s="694">
        <v>2145702</v>
      </c>
      <c r="DE9" s="686"/>
      <c r="DF9" s="686"/>
      <c r="DG9" s="686"/>
      <c r="DH9" s="686"/>
      <c r="DI9" s="686"/>
      <c r="DJ9" s="686"/>
      <c r="DK9" s="686"/>
      <c r="DL9" s="686"/>
      <c r="DM9" s="686"/>
      <c r="DN9" s="686"/>
      <c r="DO9" s="686"/>
      <c r="DP9" s="687"/>
      <c r="DQ9" s="694">
        <v>9915235</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176</v>
      </c>
      <c r="S10" s="686"/>
      <c r="T10" s="686"/>
      <c r="U10" s="686"/>
      <c r="V10" s="686"/>
      <c r="W10" s="686"/>
      <c r="X10" s="686"/>
      <c r="Y10" s="687"/>
      <c r="Z10" s="688" t="s">
        <v>232</v>
      </c>
      <c r="AA10" s="688"/>
      <c r="AB10" s="688"/>
      <c r="AC10" s="688"/>
      <c r="AD10" s="689" t="s">
        <v>232</v>
      </c>
      <c r="AE10" s="689"/>
      <c r="AF10" s="689"/>
      <c r="AG10" s="689"/>
      <c r="AH10" s="689"/>
      <c r="AI10" s="689"/>
      <c r="AJ10" s="689"/>
      <c r="AK10" s="689"/>
      <c r="AL10" s="690" t="s">
        <v>176</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1410487</v>
      </c>
      <c r="BH10" s="686"/>
      <c r="BI10" s="686"/>
      <c r="BJ10" s="686"/>
      <c r="BK10" s="686"/>
      <c r="BL10" s="686"/>
      <c r="BM10" s="686"/>
      <c r="BN10" s="687"/>
      <c r="BO10" s="688">
        <v>2.4</v>
      </c>
      <c r="BP10" s="688"/>
      <c r="BQ10" s="688"/>
      <c r="BR10" s="688"/>
      <c r="BS10" s="694">
        <v>147009</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185288</v>
      </c>
      <c r="CS10" s="686"/>
      <c r="CT10" s="686"/>
      <c r="CU10" s="686"/>
      <c r="CV10" s="686"/>
      <c r="CW10" s="686"/>
      <c r="CX10" s="686"/>
      <c r="CY10" s="687"/>
      <c r="CZ10" s="688">
        <v>0.1</v>
      </c>
      <c r="DA10" s="688"/>
      <c r="DB10" s="688"/>
      <c r="DC10" s="688"/>
      <c r="DD10" s="694">
        <v>1838</v>
      </c>
      <c r="DE10" s="686"/>
      <c r="DF10" s="686"/>
      <c r="DG10" s="686"/>
      <c r="DH10" s="686"/>
      <c r="DI10" s="686"/>
      <c r="DJ10" s="686"/>
      <c r="DK10" s="686"/>
      <c r="DL10" s="686"/>
      <c r="DM10" s="686"/>
      <c r="DN10" s="686"/>
      <c r="DO10" s="686"/>
      <c r="DP10" s="687"/>
      <c r="DQ10" s="694">
        <v>134697</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8832706</v>
      </c>
      <c r="S11" s="686"/>
      <c r="T11" s="686"/>
      <c r="U11" s="686"/>
      <c r="V11" s="686"/>
      <c r="W11" s="686"/>
      <c r="X11" s="686"/>
      <c r="Y11" s="687"/>
      <c r="Z11" s="690">
        <v>4</v>
      </c>
      <c r="AA11" s="691"/>
      <c r="AB11" s="691"/>
      <c r="AC11" s="703"/>
      <c r="AD11" s="694">
        <v>8832706</v>
      </c>
      <c r="AE11" s="686"/>
      <c r="AF11" s="686"/>
      <c r="AG11" s="686"/>
      <c r="AH11" s="686"/>
      <c r="AI11" s="686"/>
      <c r="AJ11" s="686"/>
      <c r="AK11" s="687"/>
      <c r="AL11" s="690">
        <v>10.5</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3679532</v>
      </c>
      <c r="BH11" s="686"/>
      <c r="BI11" s="686"/>
      <c r="BJ11" s="686"/>
      <c r="BK11" s="686"/>
      <c r="BL11" s="686"/>
      <c r="BM11" s="686"/>
      <c r="BN11" s="687"/>
      <c r="BO11" s="688">
        <v>6.3</v>
      </c>
      <c r="BP11" s="688"/>
      <c r="BQ11" s="688"/>
      <c r="BR11" s="688"/>
      <c r="BS11" s="694">
        <v>760727</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6200049</v>
      </c>
      <c r="CS11" s="686"/>
      <c r="CT11" s="686"/>
      <c r="CU11" s="686"/>
      <c r="CV11" s="686"/>
      <c r="CW11" s="686"/>
      <c r="CX11" s="686"/>
      <c r="CY11" s="687"/>
      <c r="CZ11" s="688">
        <v>2.9</v>
      </c>
      <c r="DA11" s="688"/>
      <c r="DB11" s="688"/>
      <c r="DC11" s="688"/>
      <c r="DD11" s="694">
        <v>555297</v>
      </c>
      <c r="DE11" s="686"/>
      <c r="DF11" s="686"/>
      <c r="DG11" s="686"/>
      <c r="DH11" s="686"/>
      <c r="DI11" s="686"/>
      <c r="DJ11" s="686"/>
      <c r="DK11" s="686"/>
      <c r="DL11" s="686"/>
      <c r="DM11" s="686"/>
      <c r="DN11" s="686"/>
      <c r="DO11" s="686"/>
      <c r="DP11" s="687"/>
      <c r="DQ11" s="694">
        <v>1613795</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v>39770</v>
      </c>
      <c r="S12" s="686"/>
      <c r="T12" s="686"/>
      <c r="U12" s="686"/>
      <c r="V12" s="686"/>
      <c r="W12" s="686"/>
      <c r="X12" s="686"/>
      <c r="Y12" s="687"/>
      <c r="Z12" s="688">
        <v>0</v>
      </c>
      <c r="AA12" s="688"/>
      <c r="AB12" s="688"/>
      <c r="AC12" s="688"/>
      <c r="AD12" s="689">
        <v>39770</v>
      </c>
      <c r="AE12" s="689"/>
      <c r="AF12" s="689"/>
      <c r="AG12" s="689"/>
      <c r="AH12" s="689"/>
      <c r="AI12" s="689"/>
      <c r="AJ12" s="689"/>
      <c r="AK12" s="689"/>
      <c r="AL12" s="690">
        <v>0</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22571611</v>
      </c>
      <c r="BH12" s="686"/>
      <c r="BI12" s="686"/>
      <c r="BJ12" s="686"/>
      <c r="BK12" s="686"/>
      <c r="BL12" s="686"/>
      <c r="BM12" s="686"/>
      <c r="BN12" s="687"/>
      <c r="BO12" s="688">
        <v>38.9</v>
      </c>
      <c r="BP12" s="688"/>
      <c r="BQ12" s="688"/>
      <c r="BR12" s="688"/>
      <c r="BS12" s="694" t="s">
        <v>232</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18198888</v>
      </c>
      <c r="CS12" s="686"/>
      <c r="CT12" s="686"/>
      <c r="CU12" s="686"/>
      <c r="CV12" s="686"/>
      <c r="CW12" s="686"/>
      <c r="CX12" s="686"/>
      <c r="CY12" s="687"/>
      <c r="CZ12" s="688">
        <v>8.5</v>
      </c>
      <c r="DA12" s="688"/>
      <c r="DB12" s="688"/>
      <c r="DC12" s="688"/>
      <c r="DD12" s="694">
        <v>1133491</v>
      </c>
      <c r="DE12" s="686"/>
      <c r="DF12" s="686"/>
      <c r="DG12" s="686"/>
      <c r="DH12" s="686"/>
      <c r="DI12" s="686"/>
      <c r="DJ12" s="686"/>
      <c r="DK12" s="686"/>
      <c r="DL12" s="686"/>
      <c r="DM12" s="686"/>
      <c r="DN12" s="686"/>
      <c r="DO12" s="686"/>
      <c r="DP12" s="687"/>
      <c r="DQ12" s="694">
        <v>5237455</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232</v>
      </c>
      <c r="S13" s="686"/>
      <c r="T13" s="686"/>
      <c r="U13" s="686"/>
      <c r="V13" s="686"/>
      <c r="W13" s="686"/>
      <c r="X13" s="686"/>
      <c r="Y13" s="687"/>
      <c r="Z13" s="688" t="s">
        <v>232</v>
      </c>
      <c r="AA13" s="688"/>
      <c r="AB13" s="688"/>
      <c r="AC13" s="688"/>
      <c r="AD13" s="689" t="s">
        <v>232</v>
      </c>
      <c r="AE13" s="689"/>
      <c r="AF13" s="689"/>
      <c r="AG13" s="689"/>
      <c r="AH13" s="689"/>
      <c r="AI13" s="689"/>
      <c r="AJ13" s="689"/>
      <c r="AK13" s="689"/>
      <c r="AL13" s="690" t="s">
        <v>176</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22309951</v>
      </c>
      <c r="BH13" s="686"/>
      <c r="BI13" s="686"/>
      <c r="BJ13" s="686"/>
      <c r="BK13" s="686"/>
      <c r="BL13" s="686"/>
      <c r="BM13" s="686"/>
      <c r="BN13" s="687"/>
      <c r="BO13" s="688">
        <v>38.4</v>
      </c>
      <c r="BP13" s="688"/>
      <c r="BQ13" s="688"/>
      <c r="BR13" s="688"/>
      <c r="BS13" s="694" t="s">
        <v>176</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17343988</v>
      </c>
      <c r="CS13" s="686"/>
      <c r="CT13" s="686"/>
      <c r="CU13" s="686"/>
      <c r="CV13" s="686"/>
      <c r="CW13" s="686"/>
      <c r="CX13" s="686"/>
      <c r="CY13" s="687"/>
      <c r="CZ13" s="688">
        <v>8.1</v>
      </c>
      <c r="DA13" s="688"/>
      <c r="DB13" s="688"/>
      <c r="DC13" s="688"/>
      <c r="DD13" s="694">
        <v>7313208</v>
      </c>
      <c r="DE13" s="686"/>
      <c r="DF13" s="686"/>
      <c r="DG13" s="686"/>
      <c r="DH13" s="686"/>
      <c r="DI13" s="686"/>
      <c r="DJ13" s="686"/>
      <c r="DK13" s="686"/>
      <c r="DL13" s="686"/>
      <c r="DM13" s="686"/>
      <c r="DN13" s="686"/>
      <c r="DO13" s="686"/>
      <c r="DP13" s="687"/>
      <c r="DQ13" s="694">
        <v>12719590</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176</v>
      </c>
      <c r="S14" s="686"/>
      <c r="T14" s="686"/>
      <c r="U14" s="686"/>
      <c r="V14" s="686"/>
      <c r="W14" s="686"/>
      <c r="X14" s="686"/>
      <c r="Y14" s="687"/>
      <c r="Z14" s="688" t="s">
        <v>232</v>
      </c>
      <c r="AA14" s="688"/>
      <c r="AB14" s="688"/>
      <c r="AC14" s="688"/>
      <c r="AD14" s="689" t="s">
        <v>232</v>
      </c>
      <c r="AE14" s="689"/>
      <c r="AF14" s="689"/>
      <c r="AG14" s="689"/>
      <c r="AH14" s="689"/>
      <c r="AI14" s="689"/>
      <c r="AJ14" s="689"/>
      <c r="AK14" s="689"/>
      <c r="AL14" s="690" t="s">
        <v>232</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1201886</v>
      </c>
      <c r="BH14" s="686"/>
      <c r="BI14" s="686"/>
      <c r="BJ14" s="686"/>
      <c r="BK14" s="686"/>
      <c r="BL14" s="686"/>
      <c r="BM14" s="686"/>
      <c r="BN14" s="687"/>
      <c r="BO14" s="688">
        <v>2.1</v>
      </c>
      <c r="BP14" s="688"/>
      <c r="BQ14" s="688"/>
      <c r="BR14" s="688"/>
      <c r="BS14" s="694" t="s">
        <v>176</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4556656</v>
      </c>
      <c r="CS14" s="686"/>
      <c r="CT14" s="686"/>
      <c r="CU14" s="686"/>
      <c r="CV14" s="686"/>
      <c r="CW14" s="686"/>
      <c r="CX14" s="686"/>
      <c r="CY14" s="687"/>
      <c r="CZ14" s="688">
        <v>2.1</v>
      </c>
      <c r="DA14" s="688"/>
      <c r="DB14" s="688"/>
      <c r="DC14" s="688"/>
      <c r="DD14" s="694">
        <v>151475</v>
      </c>
      <c r="DE14" s="686"/>
      <c r="DF14" s="686"/>
      <c r="DG14" s="686"/>
      <c r="DH14" s="686"/>
      <c r="DI14" s="686"/>
      <c r="DJ14" s="686"/>
      <c r="DK14" s="686"/>
      <c r="DL14" s="686"/>
      <c r="DM14" s="686"/>
      <c r="DN14" s="686"/>
      <c r="DO14" s="686"/>
      <c r="DP14" s="687"/>
      <c r="DQ14" s="694">
        <v>4269993</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176</v>
      </c>
      <c r="S15" s="686"/>
      <c r="T15" s="686"/>
      <c r="U15" s="686"/>
      <c r="V15" s="686"/>
      <c r="W15" s="686"/>
      <c r="X15" s="686"/>
      <c r="Y15" s="687"/>
      <c r="Z15" s="688" t="s">
        <v>176</v>
      </c>
      <c r="AA15" s="688"/>
      <c r="AB15" s="688"/>
      <c r="AC15" s="688"/>
      <c r="AD15" s="689" t="s">
        <v>176</v>
      </c>
      <c r="AE15" s="689"/>
      <c r="AF15" s="689"/>
      <c r="AG15" s="689"/>
      <c r="AH15" s="689"/>
      <c r="AI15" s="689"/>
      <c r="AJ15" s="689"/>
      <c r="AK15" s="689"/>
      <c r="AL15" s="690" t="s">
        <v>232</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2109978</v>
      </c>
      <c r="BH15" s="686"/>
      <c r="BI15" s="686"/>
      <c r="BJ15" s="686"/>
      <c r="BK15" s="686"/>
      <c r="BL15" s="686"/>
      <c r="BM15" s="686"/>
      <c r="BN15" s="687"/>
      <c r="BO15" s="688">
        <v>3.6</v>
      </c>
      <c r="BP15" s="688"/>
      <c r="BQ15" s="688"/>
      <c r="BR15" s="688"/>
      <c r="BS15" s="694" t="s">
        <v>176</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15071646</v>
      </c>
      <c r="CS15" s="686"/>
      <c r="CT15" s="686"/>
      <c r="CU15" s="686"/>
      <c r="CV15" s="686"/>
      <c r="CW15" s="686"/>
      <c r="CX15" s="686"/>
      <c r="CY15" s="687"/>
      <c r="CZ15" s="688">
        <v>7</v>
      </c>
      <c r="DA15" s="688"/>
      <c r="DB15" s="688"/>
      <c r="DC15" s="688"/>
      <c r="DD15" s="694">
        <v>3969681</v>
      </c>
      <c r="DE15" s="686"/>
      <c r="DF15" s="686"/>
      <c r="DG15" s="686"/>
      <c r="DH15" s="686"/>
      <c r="DI15" s="686"/>
      <c r="DJ15" s="686"/>
      <c r="DK15" s="686"/>
      <c r="DL15" s="686"/>
      <c r="DM15" s="686"/>
      <c r="DN15" s="686"/>
      <c r="DO15" s="686"/>
      <c r="DP15" s="687"/>
      <c r="DQ15" s="694">
        <v>11634682</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88278</v>
      </c>
      <c r="S16" s="686"/>
      <c r="T16" s="686"/>
      <c r="U16" s="686"/>
      <c r="V16" s="686"/>
      <c r="W16" s="686"/>
      <c r="X16" s="686"/>
      <c r="Y16" s="687"/>
      <c r="Z16" s="688">
        <v>0</v>
      </c>
      <c r="AA16" s="688"/>
      <c r="AB16" s="688"/>
      <c r="AC16" s="688"/>
      <c r="AD16" s="689">
        <v>88278</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176</v>
      </c>
      <c r="BH16" s="686"/>
      <c r="BI16" s="686"/>
      <c r="BJ16" s="686"/>
      <c r="BK16" s="686"/>
      <c r="BL16" s="686"/>
      <c r="BM16" s="686"/>
      <c r="BN16" s="687"/>
      <c r="BO16" s="688" t="s">
        <v>232</v>
      </c>
      <c r="BP16" s="688"/>
      <c r="BQ16" s="688"/>
      <c r="BR16" s="688"/>
      <c r="BS16" s="694" t="s">
        <v>176</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8103636</v>
      </c>
      <c r="CS16" s="686"/>
      <c r="CT16" s="686"/>
      <c r="CU16" s="686"/>
      <c r="CV16" s="686"/>
      <c r="CW16" s="686"/>
      <c r="CX16" s="686"/>
      <c r="CY16" s="687"/>
      <c r="CZ16" s="688">
        <v>3.8</v>
      </c>
      <c r="DA16" s="688"/>
      <c r="DB16" s="688"/>
      <c r="DC16" s="688"/>
      <c r="DD16" s="694" t="s">
        <v>176</v>
      </c>
      <c r="DE16" s="686"/>
      <c r="DF16" s="686"/>
      <c r="DG16" s="686"/>
      <c r="DH16" s="686"/>
      <c r="DI16" s="686"/>
      <c r="DJ16" s="686"/>
      <c r="DK16" s="686"/>
      <c r="DL16" s="686"/>
      <c r="DM16" s="686"/>
      <c r="DN16" s="686"/>
      <c r="DO16" s="686"/>
      <c r="DP16" s="687"/>
      <c r="DQ16" s="694">
        <v>1673375</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562429</v>
      </c>
      <c r="S17" s="686"/>
      <c r="T17" s="686"/>
      <c r="U17" s="686"/>
      <c r="V17" s="686"/>
      <c r="W17" s="686"/>
      <c r="X17" s="686"/>
      <c r="Y17" s="687"/>
      <c r="Z17" s="688">
        <v>0.3</v>
      </c>
      <c r="AA17" s="688"/>
      <c r="AB17" s="688"/>
      <c r="AC17" s="688"/>
      <c r="AD17" s="689">
        <v>562429</v>
      </c>
      <c r="AE17" s="689"/>
      <c r="AF17" s="689"/>
      <c r="AG17" s="689"/>
      <c r="AH17" s="689"/>
      <c r="AI17" s="689"/>
      <c r="AJ17" s="689"/>
      <c r="AK17" s="689"/>
      <c r="AL17" s="690">
        <v>0.7</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176</v>
      </c>
      <c r="BH17" s="686"/>
      <c r="BI17" s="686"/>
      <c r="BJ17" s="686"/>
      <c r="BK17" s="686"/>
      <c r="BL17" s="686"/>
      <c r="BM17" s="686"/>
      <c r="BN17" s="687"/>
      <c r="BO17" s="688" t="s">
        <v>176</v>
      </c>
      <c r="BP17" s="688"/>
      <c r="BQ17" s="688"/>
      <c r="BR17" s="688"/>
      <c r="BS17" s="694" t="s">
        <v>176</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16041791</v>
      </c>
      <c r="CS17" s="686"/>
      <c r="CT17" s="686"/>
      <c r="CU17" s="686"/>
      <c r="CV17" s="686"/>
      <c r="CW17" s="686"/>
      <c r="CX17" s="686"/>
      <c r="CY17" s="687"/>
      <c r="CZ17" s="688">
        <v>7.5</v>
      </c>
      <c r="DA17" s="688"/>
      <c r="DB17" s="688"/>
      <c r="DC17" s="688"/>
      <c r="DD17" s="694" t="s">
        <v>232</v>
      </c>
      <c r="DE17" s="686"/>
      <c r="DF17" s="686"/>
      <c r="DG17" s="686"/>
      <c r="DH17" s="686"/>
      <c r="DI17" s="686"/>
      <c r="DJ17" s="686"/>
      <c r="DK17" s="686"/>
      <c r="DL17" s="686"/>
      <c r="DM17" s="686"/>
      <c r="DN17" s="686"/>
      <c r="DO17" s="686"/>
      <c r="DP17" s="687"/>
      <c r="DQ17" s="694">
        <v>15980842</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364833</v>
      </c>
      <c r="S18" s="686"/>
      <c r="T18" s="686"/>
      <c r="U18" s="686"/>
      <c r="V18" s="686"/>
      <c r="W18" s="686"/>
      <c r="X18" s="686"/>
      <c r="Y18" s="687"/>
      <c r="Z18" s="688">
        <v>0.2</v>
      </c>
      <c r="AA18" s="688"/>
      <c r="AB18" s="688"/>
      <c r="AC18" s="688"/>
      <c r="AD18" s="689">
        <v>364833</v>
      </c>
      <c r="AE18" s="689"/>
      <c r="AF18" s="689"/>
      <c r="AG18" s="689"/>
      <c r="AH18" s="689"/>
      <c r="AI18" s="689"/>
      <c r="AJ18" s="689"/>
      <c r="AK18" s="689"/>
      <c r="AL18" s="690">
        <v>0.4</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232</v>
      </c>
      <c r="BH18" s="686"/>
      <c r="BI18" s="686"/>
      <c r="BJ18" s="686"/>
      <c r="BK18" s="686"/>
      <c r="BL18" s="686"/>
      <c r="BM18" s="686"/>
      <c r="BN18" s="687"/>
      <c r="BO18" s="688" t="s">
        <v>176</v>
      </c>
      <c r="BP18" s="688"/>
      <c r="BQ18" s="688"/>
      <c r="BR18" s="688"/>
      <c r="BS18" s="694" t="s">
        <v>232</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176</v>
      </c>
      <c r="CS18" s="686"/>
      <c r="CT18" s="686"/>
      <c r="CU18" s="686"/>
      <c r="CV18" s="686"/>
      <c r="CW18" s="686"/>
      <c r="CX18" s="686"/>
      <c r="CY18" s="687"/>
      <c r="CZ18" s="688" t="s">
        <v>176</v>
      </c>
      <c r="DA18" s="688"/>
      <c r="DB18" s="688"/>
      <c r="DC18" s="688"/>
      <c r="DD18" s="694" t="s">
        <v>176</v>
      </c>
      <c r="DE18" s="686"/>
      <c r="DF18" s="686"/>
      <c r="DG18" s="686"/>
      <c r="DH18" s="686"/>
      <c r="DI18" s="686"/>
      <c r="DJ18" s="686"/>
      <c r="DK18" s="686"/>
      <c r="DL18" s="686"/>
      <c r="DM18" s="686"/>
      <c r="DN18" s="686"/>
      <c r="DO18" s="686"/>
      <c r="DP18" s="687"/>
      <c r="DQ18" s="694" t="s">
        <v>232</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277210</v>
      </c>
      <c r="S19" s="686"/>
      <c r="T19" s="686"/>
      <c r="U19" s="686"/>
      <c r="V19" s="686"/>
      <c r="W19" s="686"/>
      <c r="X19" s="686"/>
      <c r="Y19" s="687"/>
      <c r="Z19" s="688">
        <v>0.1</v>
      </c>
      <c r="AA19" s="688"/>
      <c r="AB19" s="688"/>
      <c r="AC19" s="688"/>
      <c r="AD19" s="689">
        <v>277210</v>
      </c>
      <c r="AE19" s="689"/>
      <c r="AF19" s="689"/>
      <c r="AG19" s="689"/>
      <c r="AH19" s="689"/>
      <c r="AI19" s="689"/>
      <c r="AJ19" s="689"/>
      <c r="AK19" s="689"/>
      <c r="AL19" s="690">
        <v>0.3</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5892574</v>
      </c>
      <c r="BH19" s="686"/>
      <c r="BI19" s="686"/>
      <c r="BJ19" s="686"/>
      <c r="BK19" s="686"/>
      <c r="BL19" s="686"/>
      <c r="BM19" s="686"/>
      <c r="BN19" s="687"/>
      <c r="BO19" s="688">
        <v>10.1</v>
      </c>
      <c r="BP19" s="688"/>
      <c r="BQ19" s="688"/>
      <c r="BR19" s="688"/>
      <c r="BS19" s="694" t="s">
        <v>176</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176</v>
      </c>
      <c r="CS19" s="686"/>
      <c r="CT19" s="686"/>
      <c r="CU19" s="686"/>
      <c r="CV19" s="686"/>
      <c r="CW19" s="686"/>
      <c r="CX19" s="686"/>
      <c r="CY19" s="687"/>
      <c r="CZ19" s="688" t="s">
        <v>232</v>
      </c>
      <c r="DA19" s="688"/>
      <c r="DB19" s="688"/>
      <c r="DC19" s="688"/>
      <c r="DD19" s="694" t="s">
        <v>176</v>
      </c>
      <c r="DE19" s="686"/>
      <c r="DF19" s="686"/>
      <c r="DG19" s="686"/>
      <c r="DH19" s="686"/>
      <c r="DI19" s="686"/>
      <c r="DJ19" s="686"/>
      <c r="DK19" s="686"/>
      <c r="DL19" s="686"/>
      <c r="DM19" s="686"/>
      <c r="DN19" s="686"/>
      <c r="DO19" s="686"/>
      <c r="DP19" s="687"/>
      <c r="DQ19" s="694" t="s">
        <v>232</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43519</v>
      </c>
      <c r="S20" s="686"/>
      <c r="T20" s="686"/>
      <c r="U20" s="686"/>
      <c r="V20" s="686"/>
      <c r="W20" s="686"/>
      <c r="X20" s="686"/>
      <c r="Y20" s="687"/>
      <c r="Z20" s="688">
        <v>0</v>
      </c>
      <c r="AA20" s="688"/>
      <c r="AB20" s="688"/>
      <c r="AC20" s="688"/>
      <c r="AD20" s="689">
        <v>43519</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5892574</v>
      </c>
      <c r="BH20" s="686"/>
      <c r="BI20" s="686"/>
      <c r="BJ20" s="686"/>
      <c r="BK20" s="686"/>
      <c r="BL20" s="686"/>
      <c r="BM20" s="686"/>
      <c r="BN20" s="687"/>
      <c r="BO20" s="688">
        <v>10.1</v>
      </c>
      <c r="BP20" s="688"/>
      <c r="BQ20" s="688"/>
      <c r="BR20" s="688"/>
      <c r="BS20" s="694" t="s">
        <v>232</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214425865</v>
      </c>
      <c r="CS20" s="686"/>
      <c r="CT20" s="686"/>
      <c r="CU20" s="686"/>
      <c r="CV20" s="686"/>
      <c r="CW20" s="686"/>
      <c r="CX20" s="686"/>
      <c r="CY20" s="687"/>
      <c r="CZ20" s="688">
        <v>100</v>
      </c>
      <c r="DA20" s="688"/>
      <c r="DB20" s="688"/>
      <c r="DC20" s="688"/>
      <c r="DD20" s="694">
        <v>18159157</v>
      </c>
      <c r="DE20" s="686"/>
      <c r="DF20" s="686"/>
      <c r="DG20" s="686"/>
      <c r="DH20" s="686"/>
      <c r="DI20" s="686"/>
      <c r="DJ20" s="686"/>
      <c r="DK20" s="686"/>
      <c r="DL20" s="686"/>
      <c r="DM20" s="686"/>
      <c r="DN20" s="686"/>
      <c r="DO20" s="686"/>
      <c r="DP20" s="687"/>
      <c r="DQ20" s="694">
        <v>102256998</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44104</v>
      </c>
      <c r="S21" s="686"/>
      <c r="T21" s="686"/>
      <c r="U21" s="686"/>
      <c r="V21" s="686"/>
      <c r="W21" s="686"/>
      <c r="X21" s="686"/>
      <c r="Y21" s="687"/>
      <c r="Z21" s="688">
        <v>0</v>
      </c>
      <c r="AA21" s="688"/>
      <c r="AB21" s="688"/>
      <c r="AC21" s="688"/>
      <c r="AD21" s="689">
        <v>44104</v>
      </c>
      <c r="AE21" s="689"/>
      <c r="AF21" s="689"/>
      <c r="AG21" s="689"/>
      <c r="AH21" s="689"/>
      <c r="AI21" s="689"/>
      <c r="AJ21" s="689"/>
      <c r="AK21" s="689"/>
      <c r="AL21" s="690">
        <v>0.1</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18802</v>
      </c>
      <c r="BH21" s="686"/>
      <c r="BI21" s="686"/>
      <c r="BJ21" s="686"/>
      <c r="BK21" s="686"/>
      <c r="BL21" s="686"/>
      <c r="BM21" s="686"/>
      <c r="BN21" s="687"/>
      <c r="BO21" s="688">
        <v>0</v>
      </c>
      <c r="BP21" s="688"/>
      <c r="BQ21" s="688"/>
      <c r="BR21" s="688"/>
      <c r="BS21" s="694" t="s">
        <v>176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19823047</v>
      </c>
      <c r="S22" s="686"/>
      <c r="T22" s="686"/>
      <c r="U22" s="686"/>
      <c r="V22" s="686"/>
      <c r="W22" s="686"/>
      <c r="X22" s="686"/>
      <c r="Y22" s="687"/>
      <c r="Z22" s="688">
        <v>9</v>
      </c>
      <c r="AA22" s="688"/>
      <c r="AB22" s="688"/>
      <c r="AC22" s="688"/>
      <c r="AD22" s="689">
        <v>17564613</v>
      </c>
      <c r="AE22" s="689"/>
      <c r="AF22" s="689"/>
      <c r="AG22" s="689"/>
      <c r="AH22" s="689"/>
      <c r="AI22" s="689"/>
      <c r="AJ22" s="689"/>
      <c r="AK22" s="689"/>
      <c r="AL22" s="690">
        <v>20.9</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v>2054454</v>
      </c>
      <c r="BH22" s="686"/>
      <c r="BI22" s="686"/>
      <c r="BJ22" s="686"/>
      <c r="BK22" s="686"/>
      <c r="BL22" s="686"/>
      <c r="BM22" s="686"/>
      <c r="BN22" s="687"/>
      <c r="BO22" s="688">
        <v>3.5</v>
      </c>
      <c r="BP22" s="688"/>
      <c r="BQ22" s="688"/>
      <c r="BR22" s="688"/>
      <c r="BS22" s="694" t="s">
        <v>176</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17564613</v>
      </c>
      <c r="S23" s="686"/>
      <c r="T23" s="686"/>
      <c r="U23" s="686"/>
      <c r="V23" s="686"/>
      <c r="W23" s="686"/>
      <c r="X23" s="686"/>
      <c r="Y23" s="687"/>
      <c r="Z23" s="688">
        <v>8</v>
      </c>
      <c r="AA23" s="688"/>
      <c r="AB23" s="688"/>
      <c r="AC23" s="688"/>
      <c r="AD23" s="689">
        <v>17564613</v>
      </c>
      <c r="AE23" s="689"/>
      <c r="AF23" s="689"/>
      <c r="AG23" s="689"/>
      <c r="AH23" s="689"/>
      <c r="AI23" s="689"/>
      <c r="AJ23" s="689"/>
      <c r="AK23" s="689"/>
      <c r="AL23" s="690">
        <v>20.9</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v>3819318</v>
      </c>
      <c r="BH23" s="686"/>
      <c r="BI23" s="686"/>
      <c r="BJ23" s="686"/>
      <c r="BK23" s="686"/>
      <c r="BL23" s="686"/>
      <c r="BM23" s="686"/>
      <c r="BN23" s="687"/>
      <c r="BO23" s="688">
        <v>6.6</v>
      </c>
      <c r="BP23" s="688"/>
      <c r="BQ23" s="688"/>
      <c r="BR23" s="688"/>
      <c r="BS23" s="694" t="s">
        <v>176</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2255872</v>
      </c>
      <c r="S24" s="686"/>
      <c r="T24" s="686"/>
      <c r="U24" s="686"/>
      <c r="V24" s="686"/>
      <c r="W24" s="686"/>
      <c r="X24" s="686"/>
      <c r="Y24" s="687"/>
      <c r="Z24" s="688">
        <v>1</v>
      </c>
      <c r="AA24" s="688"/>
      <c r="AB24" s="688"/>
      <c r="AC24" s="688"/>
      <c r="AD24" s="689" t="s">
        <v>176</v>
      </c>
      <c r="AE24" s="689"/>
      <c r="AF24" s="689"/>
      <c r="AG24" s="689"/>
      <c r="AH24" s="689"/>
      <c r="AI24" s="689"/>
      <c r="AJ24" s="689"/>
      <c r="AK24" s="689"/>
      <c r="AL24" s="690" t="s">
        <v>232</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232</v>
      </c>
      <c r="BH24" s="686"/>
      <c r="BI24" s="686"/>
      <c r="BJ24" s="686"/>
      <c r="BK24" s="686"/>
      <c r="BL24" s="686"/>
      <c r="BM24" s="686"/>
      <c r="BN24" s="687"/>
      <c r="BO24" s="688" t="s">
        <v>176</v>
      </c>
      <c r="BP24" s="688"/>
      <c r="BQ24" s="688"/>
      <c r="BR24" s="688"/>
      <c r="BS24" s="694" t="s">
        <v>176</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71184873</v>
      </c>
      <c r="CS24" s="675"/>
      <c r="CT24" s="675"/>
      <c r="CU24" s="675"/>
      <c r="CV24" s="675"/>
      <c r="CW24" s="675"/>
      <c r="CX24" s="675"/>
      <c r="CY24" s="676"/>
      <c r="CZ24" s="679">
        <v>33.200000000000003</v>
      </c>
      <c r="DA24" s="680"/>
      <c r="DB24" s="680"/>
      <c r="DC24" s="699"/>
      <c r="DD24" s="724">
        <v>47237598</v>
      </c>
      <c r="DE24" s="675"/>
      <c r="DF24" s="675"/>
      <c r="DG24" s="675"/>
      <c r="DH24" s="675"/>
      <c r="DI24" s="675"/>
      <c r="DJ24" s="675"/>
      <c r="DK24" s="676"/>
      <c r="DL24" s="724">
        <v>46771221</v>
      </c>
      <c r="DM24" s="675"/>
      <c r="DN24" s="675"/>
      <c r="DO24" s="675"/>
      <c r="DP24" s="675"/>
      <c r="DQ24" s="675"/>
      <c r="DR24" s="675"/>
      <c r="DS24" s="675"/>
      <c r="DT24" s="675"/>
      <c r="DU24" s="675"/>
      <c r="DV24" s="676"/>
      <c r="DW24" s="679">
        <v>51.9</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v>2562</v>
      </c>
      <c r="S25" s="686"/>
      <c r="T25" s="686"/>
      <c r="U25" s="686"/>
      <c r="V25" s="686"/>
      <c r="W25" s="686"/>
      <c r="X25" s="686"/>
      <c r="Y25" s="687"/>
      <c r="Z25" s="688">
        <v>0</v>
      </c>
      <c r="AA25" s="688"/>
      <c r="AB25" s="688"/>
      <c r="AC25" s="688"/>
      <c r="AD25" s="689" t="s">
        <v>232</v>
      </c>
      <c r="AE25" s="689"/>
      <c r="AF25" s="689"/>
      <c r="AG25" s="689"/>
      <c r="AH25" s="689"/>
      <c r="AI25" s="689"/>
      <c r="AJ25" s="689"/>
      <c r="AK25" s="689"/>
      <c r="AL25" s="690" t="s">
        <v>232</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232</v>
      </c>
      <c r="BH25" s="686"/>
      <c r="BI25" s="686"/>
      <c r="BJ25" s="686"/>
      <c r="BK25" s="686"/>
      <c r="BL25" s="686"/>
      <c r="BM25" s="686"/>
      <c r="BN25" s="687"/>
      <c r="BO25" s="688" t="s">
        <v>232</v>
      </c>
      <c r="BP25" s="688"/>
      <c r="BQ25" s="688"/>
      <c r="BR25" s="688"/>
      <c r="BS25" s="694" t="s">
        <v>176</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24753962</v>
      </c>
      <c r="CS25" s="721"/>
      <c r="CT25" s="721"/>
      <c r="CU25" s="721"/>
      <c r="CV25" s="721"/>
      <c r="CW25" s="721"/>
      <c r="CX25" s="721"/>
      <c r="CY25" s="722"/>
      <c r="CZ25" s="690">
        <v>11.5</v>
      </c>
      <c r="DA25" s="719"/>
      <c r="DB25" s="719"/>
      <c r="DC25" s="723"/>
      <c r="DD25" s="694">
        <v>22396222</v>
      </c>
      <c r="DE25" s="721"/>
      <c r="DF25" s="721"/>
      <c r="DG25" s="721"/>
      <c r="DH25" s="721"/>
      <c r="DI25" s="721"/>
      <c r="DJ25" s="721"/>
      <c r="DK25" s="722"/>
      <c r="DL25" s="694">
        <v>22017673</v>
      </c>
      <c r="DM25" s="721"/>
      <c r="DN25" s="721"/>
      <c r="DO25" s="721"/>
      <c r="DP25" s="721"/>
      <c r="DQ25" s="721"/>
      <c r="DR25" s="721"/>
      <c r="DS25" s="721"/>
      <c r="DT25" s="721"/>
      <c r="DU25" s="721"/>
      <c r="DV25" s="722"/>
      <c r="DW25" s="690">
        <v>24.4</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89661618</v>
      </c>
      <c r="S26" s="686"/>
      <c r="T26" s="686"/>
      <c r="U26" s="686"/>
      <c r="V26" s="686"/>
      <c r="W26" s="686"/>
      <c r="X26" s="686"/>
      <c r="Y26" s="687"/>
      <c r="Z26" s="688">
        <v>40.700000000000003</v>
      </c>
      <c r="AA26" s="688"/>
      <c r="AB26" s="688"/>
      <c r="AC26" s="688"/>
      <c r="AD26" s="689">
        <v>83583866</v>
      </c>
      <c r="AE26" s="689"/>
      <c r="AF26" s="689"/>
      <c r="AG26" s="689"/>
      <c r="AH26" s="689"/>
      <c r="AI26" s="689"/>
      <c r="AJ26" s="689"/>
      <c r="AK26" s="689"/>
      <c r="AL26" s="690">
        <v>99.2</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232</v>
      </c>
      <c r="BH26" s="686"/>
      <c r="BI26" s="686"/>
      <c r="BJ26" s="686"/>
      <c r="BK26" s="686"/>
      <c r="BL26" s="686"/>
      <c r="BM26" s="686"/>
      <c r="BN26" s="687"/>
      <c r="BO26" s="688" t="s">
        <v>176</v>
      </c>
      <c r="BP26" s="688"/>
      <c r="BQ26" s="688"/>
      <c r="BR26" s="688"/>
      <c r="BS26" s="694" t="s">
        <v>232</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16835469</v>
      </c>
      <c r="CS26" s="686"/>
      <c r="CT26" s="686"/>
      <c r="CU26" s="686"/>
      <c r="CV26" s="686"/>
      <c r="CW26" s="686"/>
      <c r="CX26" s="686"/>
      <c r="CY26" s="687"/>
      <c r="CZ26" s="690">
        <v>7.9</v>
      </c>
      <c r="DA26" s="719"/>
      <c r="DB26" s="719"/>
      <c r="DC26" s="723"/>
      <c r="DD26" s="694">
        <v>14958636</v>
      </c>
      <c r="DE26" s="686"/>
      <c r="DF26" s="686"/>
      <c r="DG26" s="686"/>
      <c r="DH26" s="686"/>
      <c r="DI26" s="686"/>
      <c r="DJ26" s="686"/>
      <c r="DK26" s="687"/>
      <c r="DL26" s="694" t="s">
        <v>176</v>
      </c>
      <c r="DM26" s="686"/>
      <c r="DN26" s="686"/>
      <c r="DO26" s="686"/>
      <c r="DP26" s="686"/>
      <c r="DQ26" s="686"/>
      <c r="DR26" s="686"/>
      <c r="DS26" s="686"/>
      <c r="DT26" s="686"/>
      <c r="DU26" s="686"/>
      <c r="DV26" s="687"/>
      <c r="DW26" s="690" t="s">
        <v>232</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67221</v>
      </c>
      <c r="S27" s="686"/>
      <c r="T27" s="686"/>
      <c r="U27" s="686"/>
      <c r="V27" s="686"/>
      <c r="W27" s="686"/>
      <c r="X27" s="686"/>
      <c r="Y27" s="687"/>
      <c r="Z27" s="688">
        <v>0</v>
      </c>
      <c r="AA27" s="688"/>
      <c r="AB27" s="688"/>
      <c r="AC27" s="688"/>
      <c r="AD27" s="689">
        <v>67221</v>
      </c>
      <c r="AE27" s="689"/>
      <c r="AF27" s="689"/>
      <c r="AG27" s="689"/>
      <c r="AH27" s="689"/>
      <c r="AI27" s="689"/>
      <c r="AJ27" s="689"/>
      <c r="AK27" s="689"/>
      <c r="AL27" s="690">
        <v>0.1</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58093977</v>
      </c>
      <c r="BH27" s="686"/>
      <c r="BI27" s="686"/>
      <c r="BJ27" s="686"/>
      <c r="BK27" s="686"/>
      <c r="BL27" s="686"/>
      <c r="BM27" s="686"/>
      <c r="BN27" s="687"/>
      <c r="BO27" s="688">
        <v>100</v>
      </c>
      <c r="BP27" s="688"/>
      <c r="BQ27" s="688"/>
      <c r="BR27" s="688"/>
      <c r="BS27" s="694">
        <v>907736</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30389184</v>
      </c>
      <c r="CS27" s="721"/>
      <c r="CT27" s="721"/>
      <c r="CU27" s="721"/>
      <c r="CV27" s="721"/>
      <c r="CW27" s="721"/>
      <c r="CX27" s="721"/>
      <c r="CY27" s="722"/>
      <c r="CZ27" s="690">
        <v>14.2</v>
      </c>
      <c r="DA27" s="719"/>
      <c r="DB27" s="719"/>
      <c r="DC27" s="723"/>
      <c r="DD27" s="694">
        <v>8860598</v>
      </c>
      <c r="DE27" s="721"/>
      <c r="DF27" s="721"/>
      <c r="DG27" s="721"/>
      <c r="DH27" s="721"/>
      <c r="DI27" s="721"/>
      <c r="DJ27" s="721"/>
      <c r="DK27" s="722"/>
      <c r="DL27" s="694">
        <v>8773014</v>
      </c>
      <c r="DM27" s="721"/>
      <c r="DN27" s="721"/>
      <c r="DO27" s="721"/>
      <c r="DP27" s="721"/>
      <c r="DQ27" s="721"/>
      <c r="DR27" s="721"/>
      <c r="DS27" s="721"/>
      <c r="DT27" s="721"/>
      <c r="DU27" s="721"/>
      <c r="DV27" s="722"/>
      <c r="DW27" s="690">
        <v>9.6999999999999993</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1189437</v>
      </c>
      <c r="S28" s="686"/>
      <c r="T28" s="686"/>
      <c r="U28" s="686"/>
      <c r="V28" s="686"/>
      <c r="W28" s="686"/>
      <c r="X28" s="686"/>
      <c r="Y28" s="687"/>
      <c r="Z28" s="688">
        <v>0.5</v>
      </c>
      <c r="AA28" s="688"/>
      <c r="AB28" s="688"/>
      <c r="AC28" s="688"/>
      <c r="AD28" s="689" t="s">
        <v>176</v>
      </c>
      <c r="AE28" s="689"/>
      <c r="AF28" s="689"/>
      <c r="AG28" s="689"/>
      <c r="AH28" s="689"/>
      <c r="AI28" s="689"/>
      <c r="AJ28" s="689"/>
      <c r="AK28" s="689"/>
      <c r="AL28" s="690" t="s">
        <v>232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16041727</v>
      </c>
      <c r="CS28" s="686"/>
      <c r="CT28" s="686"/>
      <c r="CU28" s="686"/>
      <c r="CV28" s="686"/>
      <c r="CW28" s="686"/>
      <c r="CX28" s="686"/>
      <c r="CY28" s="687"/>
      <c r="CZ28" s="690">
        <v>7.5</v>
      </c>
      <c r="DA28" s="719"/>
      <c r="DB28" s="719"/>
      <c r="DC28" s="723"/>
      <c r="DD28" s="694">
        <v>15980778</v>
      </c>
      <c r="DE28" s="686"/>
      <c r="DF28" s="686"/>
      <c r="DG28" s="686"/>
      <c r="DH28" s="686"/>
      <c r="DI28" s="686"/>
      <c r="DJ28" s="686"/>
      <c r="DK28" s="687"/>
      <c r="DL28" s="694">
        <v>15980534</v>
      </c>
      <c r="DM28" s="686"/>
      <c r="DN28" s="686"/>
      <c r="DO28" s="686"/>
      <c r="DP28" s="686"/>
      <c r="DQ28" s="686"/>
      <c r="DR28" s="686"/>
      <c r="DS28" s="686"/>
      <c r="DT28" s="686"/>
      <c r="DU28" s="686"/>
      <c r="DV28" s="687"/>
      <c r="DW28" s="690">
        <v>17.7</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1263471</v>
      </c>
      <c r="S29" s="686"/>
      <c r="T29" s="686"/>
      <c r="U29" s="686"/>
      <c r="V29" s="686"/>
      <c r="W29" s="686"/>
      <c r="X29" s="686"/>
      <c r="Y29" s="687"/>
      <c r="Z29" s="688">
        <v>0.6</v>
      </c>
      <c r="AA29" s="688"/>
      <c r="AB29" s="688"/>
      <c r="AC29" s="688"/>
      <c r="AD29" s="689">
        <v>237458</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69</v>
      </c>
      <c r="CG29" s="701"/>
      <c r="CH29" s="701"/>
      <c r="CI29" s="701"/>
      <c r="CJ29" s="701"/>
      <c r="CK29" s="701"/>
      <c r="CL29" s="701"/>
      <c r="CM29" s="701"/>
      <c r="CN29" s="701"/>
      <c r="CO29" s="701"/>
      <c r="CP29" s="701"/>
      <c r="CQ29" s="702"/>
      <c r="CR29" s="685">
        <v>16028111</v>
      </c>
      <c r="CS29" s="721"/>
      <c r="CT29" s="721"/>
      <c r="CU29" s="721"/>
      <c r="CV29" s="721"/>
      <c r="CW29" s="721"/>
      <c r="CX29" s="721"/>
      <c r="CY29" s="722"/>
      <c r="CZ29" s="690">
        <v>7.5</v>
      </c>
      <c r="DA29" s="719"/>
      <c r="DB29" s="719"/>
      <c r="DC29" s="723"/>
      <c r="DD29" s="694">
        <v>15967162</v>
      </c>
      <c r="DE29" s="721"/>
      <c r="DF29" s="721"/>
      <c r="DG29" s="721"/>
      <c r="DH29" s="721"/>
      <c r="DI29" s="721"/>
      <c r="DJ29" s="721"/>
      <c r="DK29" s="722"/>
      <c r="DL29" s="694">
        <v>15966918</v>
      </c>
      <c r="DM29" s="721"/>
      <c r="DN29" s="721"/>
      <c r="DO29" s="721"/>
      <c r="DP29" s="721"/>
      <c r="DQ29" s="721"/>
      <c r="DR29" s="721"/>
      <c r="DS29" s="721"/>
      <c r="DT29" s="721"/>
      <c r="DU29" s="721"/>
      <c r="DV29" s="722"/>
      <c r="DW29" s="690">
        <v>17.7</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842347</v>
      </c>
      <c r="S30" s="686"/>
      <c r="T30" s="686"/>
      <c r="U30" s="686"/>
      <c r="V30" s="686"/>
      <c r="W30" s="686"/>
      <c r="X30" s="686"/>
      <c r="Y30" s="687"/>
      <c r="Z30" s="688">
        <v>0.4</v>
      </c>
      <c r="AA30" s="688"/>
      <c r="AB30" s="688"/>
      <c r="AC30" s="688"/>
      <c r="AD30" s="689" t="s">
        <v>232</v>
      </c>
      <c r="AE30" s="689"/>
      <c r="AF30" s="689"/>
      <c r="AG30" s="689"/>
      <c r="AH30" s="689"/>
      <c r="AI30" s="689"/>
      <c r="AJ30" s="689"/>
      <c r="AK30" s="689"/>
      <c r="AL30" s="690" t="s">
        <v>176</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15380400</v>
      </c>
      <c r="CS30" s="686"/>
      <c r="CT30" s="686"/>
      <c r="CU30" s="686"/>
      <c r="CV30" s="686"/>
      <c r="CW30" s="686"/>
      <c r="CX30" s="686"/>
      <c r="CY30" s="687"/>
      <c r="CZ30" s="690">
        <v>7.2</v>
      </c>
      <c r="DA30" s="719"/>
      <c r="DB30" s="719"/>
      <c r="DC30" s="723"/>
      <c r="DD30" s="694">
        <v>15323554</v>
      </c>
      <c r="DE30" s="686"/>
      <c r="DF30" s="686"/>
      <c r="DG30" s="686"/>
      <c r="DH30" s="686"/>
      <c r="DI30" s="686"/>
      <c r="DJ30" s="686"/>
      <c r="DK30" s="687"/>
      <c r="DL30" s="694">
        <v>15323554</v>
      </c>
      <c r="DM30" s="686"/>
      <c r="DN30" s="686"/>
      <c r="DO30" s="686"/>
      <c r="DP30" s="686"/>
      <c r="DQ30" s="686"/>
      <c r="DR30" s="686"/>
      <c r="DS30" s="686"/>
      <c r="DT30" s="686"/>
      <c r="DU30" s="686"/>
      <c r="DV30" s="687"/>
      <c r="DW30" s="690">
        <v>17</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68674814</v>
      </c>
      <c r="S31" s="686"/>
      <c r="T31" s="686"/>
      <c r="U31" s="686"/>
      <c r="V31" s="686"/>
      <c r="W31" s="686"/>
      <c r="X31" s="686"/>
      <c r="Y31" s="687"/>
      <c r="Z31" s="688">
        <v>31.2</v>
      </c>
      <c r="AA31" s="688"/>
      <c r="AB31" s="688"/>
      <c r="AC31" s="688"/>
      <c r="AD31" s="689" t="s">
        <v>232</v>
      </c>
      <c r="AE31" s="689"/>
      <c r="AF31" s="689"/>
      <c r="AG31" s="689"/>
      <c r="AH31" s="689"/>
      <c r="AI31" s="689"/>
      <c r="AJ31" s="689"/>
      <c r="AK31" s="689"/>
      <c r="AL31" s="690" t="s">
        <v>176</v>
      </c>
      <c r="AM31" s="691"/>
      <c r="AN31" s="691"/>
      <c r="AO31" s="692"/>
      <c r="AP31" s="742" t="s">
        <v>308</v>
      </c>
      <c r="AQ31" s="743"/>
      <c r="AR31" s="743"/>
      <c r="AS31" s="743"/>
      <c r="AT31" s="748" t="s">
        <v>309</v>
      </c>
      <c r="AU31" s="231"/>
      <c r="AV31" s="231"/>
      <c r="AW31" s="231"/>
      <c r="AX31" s="671" t="s">
        <v>184</v>
      </c>
      <c r="AY31" s="672"/>
      <c r="AZ31" s="672"/>
      <c r="BA31" s="672"/>
      <c r="BB31" s="672"/>
      <c r="BC31" s="672"/>
      <c r="BD31" s="672"/>
      <c r="BE31" s="672"/>
      <c r="BF31" s="673"/>
      <c r="BG31" s="753">
        <v>99.3</v>
      </c>
      <c r="BH31" s="740"/>
      <c r="BI31" s="740"/>
      <c r="BJ31" s="740"/>
      <c r="BK31" s="740"/>
      <c r="BL31" s="740"/>
      <c r="BM31" s="680">
        <v>98.6</v>
      </c>
      <c r="BN31" s="740"/>
      <c r="BO31" s="740"/>
      <c r="BP31" s="740"/>
      <c r="BQ31" s="741"/>
      <c r="BR31" s="753">
        <v>99.4</v>
      </c>
      <c r="BS31" s="740"/>
      <c r="BT31" s="740"/>
      <c r="BU31" s="740"/>
      <c r="BV31" s="740"/>
      <c r="BW31" s="740"/>
      <c r="BX31" s="680">
        <v>98.7</v>
      </c>
      <c r="BY31" s="740"/>
      <c r="BZ31" s="740"/>
      <c r="CA31" s="740"/>
      <c r="CB31" s="741"/>
      <c r="CD31" s="727"/>
      <c r="CE31" s="728"/>
      <c r="CF31" s="700" t="s">
        <v>310</v>
      </c>
      <c r="CG31" s="701"/>
      <c r="CH31" s="701"/>
      <c r="CI31" s="701"/>
      <c r="CJ31" s="701"/>
      <c r="CK31" s="701"/>
      <c r="CL31" s="701"/>
      <c r="CM31" s="701"/>
      <c r="CN31" s="701"/>
      <c r="CO31" s="701"/>
      <c r="CP31" s="701"/>
      <c r="CQ31" s="702"/>
      <c r="CR31" s="685">
        <v>647711</v>
      </c>
      <c r="CS31" s="721"/>
      <c r="CT31" s="721"/>
      <c r="CU31" s="721"/>
      <c r="CV31" s="721"/>
      <c r="CW31" s="721"/>
      <c r="CX31" s="721"/>
      <c r="CY31" s="722"/>
      <c r="CZ31" s="690">
        <v>0.3</v>
      </c>
      <c r="DA31" s="719"/>
      <c r="DB31" s="719"/>
      <c r="DC31" s="723"/>
      <c r="DD31" s="694">
        <v>643608</v>
      </c>
      <c r="DE31" s="721"/>
      <c r="DF31" s="721"/>
      <c r="DG31" s="721"/>
      <c r="DH31" s="721"/>
      <c r="DI31" s="721"/>
      <c r="DJ31" s="721"/>
      <c r="DK31" s="722"/>
      <c r="DL31" s="694">
        <v>643364</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1" t="s">
        <v>311</v>
      </c>
      <c r="C32" s="732"/>
      <c r="D32" s="732"/>
      <c r="E32" s="732"/>
      <c r="F32" s="732"/>
      <c r="G32" s="732"/>
      <c r="H32" s="732"/>
      <c r="I32" s="732"/>
      <c r="J32" s="732"/>
      <c r="K32" s="732"/>
      <c r="L32" s="732"/>
      <c r="M32" s="732"/>
      <c r="N32" s="732"/>
      <c r="O32" s="732"/>
      <c r="P32" s="732"/>
      <c r="Q32" s="733"/>
      <c r="R32" s="685" t="s">
        <v>176</v>
      </c>
      <c r="S32" s="686"/>
      <c r="T32" s="686"/>
      <c r="U32" s="686"/>
      <c r="V32" s="686"/>
      <c r="W32" s="686"/>
      <c r="X32" s="686"/>
      <c r="Y32" s="687"/>
      <c r="Z32" s="688" t="s">
        <v>176</v>
      </c>
      <c r="AA32" s="688"/>
      <c r="AB32" s="688"/>
      <c r="AC32" s="688"/>
      <c r="AD32" s="689" t="s">
        <v>176</v>
      </c>
      <c r="AE32" s="689"/>
      <c r="AF32" s="689"/>
      <c r="AG32" s="689"/>
      <c r="AH32" s="689"/>
      <c r="AI32" s="689"/>
      <c r="AJ32" s="689"/>
      <c r="AK32" s="689"/>
      <c r="AL32" s="690" t="s">
        <v>176</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99.3</v>
      </c>
      <c r="BH32" s="721"/>
      <c r="BI32" s="721"/>
      <c r="BJ32" s="721"/>
      <c r="BK32" s="721"/>
      <c r="BL32" s="721"/>
      <c r="BM32" s="691">
        <v>98.6</v>
      </c>
      <c r="BN32" s="751"/>
      <c r="BO32" s="751"/>
      <c r="BP32" s="751"/>
      <c r="BQ32" s="752"/>
      <c r="BR32" s="754">
        <v>99.4</v>
      </c>
      <c r="BS32" s="721"/>
      <c r="BT32" s="721"/>
      <c r="BU32" s="721"/>
      <c r="BV32" s="721"/>
      <c r="BW32" s="721"/>
      <c r="BX32" s="691">
        <v>98.6</v>
      </c>
      <c r="BY32" s="751"/>
      <c r="BZ32" s="751"/>
      <c r="CA32" s="751"/>
      <c r="CB32" s="752"/>
      <c r="CD32" s="729"/>
      <c r="CE32" s="730"/>
      <c r="CF32" s="700" t="s">
        <v>314</v>
      </c>
      <c r="CG32" s="701"/>
      <c r="CH32" s="701"/>
      <c r="CI32" s="701"/>
      <c r="CJ32" s="701"/>
      <c r="CK32" s="701"/>
      <c r="CL32" s="701"/>
      <c r="CM32" s="701"/>
      <c r="CN32" s="701"/>
      <c r="CO32" s="701"/>
      <c r="CP32" s="701"/>
      <c r="CQ32" s="702"/>
      <c r="CR32" s="685">
        <v>13616</v>
      </c>
      <c r="CS32" s="686"/>
      <c r="CT32" s="686"/>
      <c r="CU32" s="686"/>
      <c r="CV32" s="686"/>
      <c r="CW32" s="686"/>
      <c r="CX32" s="686"/>
      <c r="CY32" s="687"/>
      <c r="CZ32" s="690">
        <v>0</v>
      </c>
      <c r="DA32" s="719"/>
      <c r="DB32" s="719"/>
      <c r="DC32" s="723"/>
      <c r="DD32" s="694">
        <v>13616</v>
      </c>
      <c r="DE32" s="686"/>
      <c r="DF32" s="686"/>
      <c r="DG32" s="686"/>
      <c r="DH32" s="686"/>
      <c r="DI32" s="686"/>
      <c r="DJ32" s="686"/>
      <c r="DK32" s="687"/>
      <c r="DL32" s="694">
        <v>13616</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17591933</v>
      </c>
      <c r="S33" s="686"/>
      <c r="T33" s="686"/>
      <c r="U33" s="686"/>
      <c r="V33" s="686"/>
      <c r="W33" s="686"/>
      <c r="X33" s="686"/>
      <c r="Y33" s="687"/>
      <c r="Z33" s="688">
        <v>8</v>
      </c>
      <c r="AA33" s="688"/>
      <c r="AB33" s="688"/>
      <c r="AC33" s="688"/>
      <c r="AD33" s="689" t="s">
        <v>176</v>
      </c>
      <c r="AE33" s="689"/>
      <c r="AF33" s="689"/>
      <c r="AG33" s="689"/>
      <c r="AH33" s="689"/>
      <c r="AI33" s="689"/>
      <c r="AJ33" s="689"/>
      <c r="AK33" s="689"/>
      <c r="AL33" s="690" t="s">
        <v>232</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99.1</v>
      </c>
      <c r="BH33" s="756"/>
      <c r="BI33" s="756"/>
      <c r="BJ33" s="756"/>
      <c r="BK33" s="756"/>
      <c r="BL33" s="756"/>
      <c r="BM33" s="757">
        <v>98.4</v>
      </c>
      <c r="BN33" s="756"/>
      <c r="BO33" s="756"/>
      <c r="BP33" s="756"/>
      <c r="BQ33" s="758"/>
      <c r="BR33" s="755">
        <v>99.3</v>
      </c>
      <c r="BS33" s="756"/>
      <c r="BT33" s="756"/>
      <c r="BU33" s="756"/>
      <c r="BV33" s="756"/>
      <c r="BW33" s="756"/>
      <c r="BX33" s="757">
        <v>98.5</v>
      </c>
      <c r="BY33" s="756"/>
      <c r="BZ33" s="756"/>
      <c r="CA33" s="756"/>
      <c r="CB33" s="758"/>
      <c r="CD33" s="700" t="s">
        <v>317</v>
      </c>
      <c r="CE33" s="701"/>
      <c r="CF33" s="701"/>
      <c r="CG33" s="701"/>
      <c r="CH33" s="701"/>
      <c r="CI33" s="701"/>
      <c r="CJ33" s="701"/>
      <c r="CK33" s="701"/>
      <c r="CL33" s="701"/>
      <c r="CM33" s="701"/>
      <c r="CN33" s="701"/>
      <c r="CO33" s="701"/>
      <c r="CP33" s="701"/>
      <c r="CQ33" s="702"/>
      <c r="CR33" s="685">
        <v>116978797</v>
      </c>
      <c r="CS33" s="721"/>
      <c r="CT33" s="721"/>
      <c r="CU33" s="721"/>
      <c r="CV33" s="721"/>
      <c r="CW33" s="721"/>
      <c r="CX33" s="721"/>
      <c r="CY33" s="722"/>
      <c r="CZ33" s="690">
        <v>54.6</v>
      </c>
      <c r="DA33" s="719"/>
      <c r="DB33" s="719"/>
      <c r="DC33" s="723"/>
      <c r="DD33" s="694">
        <v>45580044</v>
      </c>
      <c r="DE33" s="721"/>
      <c r="DF33" s="721"/>
      <c r="DG33" s="721"/>
      <c r="DH33" s="721"/>
      <c r="DI33" s="721"/>
      <c r="DJ33" s="721"/>
      <c r="DK33" s="722"/>
      <c r="DL33" s="694">
        <v>34911962</v>
      </c>
      <c r="DM33" s="721"/>
      <c r="DN33" s="721"/>
      <c r="DO33" s="721"/>
      <c r="DP33" s="721"/>
      <c r="DQ33" s="721"/>
      <c r="DR33" s="721"/>
      <c r="DS33" s="721"/>
      <c r="DT33" s="721"/>
      <c r="DU33" s="721"/>
      <c r="DV33" s="722"/>
      <c r="DW33" s="690">
        <v>38.700000000000003</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930717</v>
      </c>
      <c r="S34" s="686"/>
      <c r="T34" s="686"/>
      <c r="U34" s="686"/>
      <c r="V34" s="686"/>
      <c r="W34" s="686"/>
      <c r="X34" s="686"/>
      <c r="Y34" s="687"/>
      <c r="Z34" s="688">
        <v>0.4</v>
      </c>
      <c r="AA34" s="688"/>
      <c r="AB34" s="688"/>
      <c r="AC34" s="688"/>
      <c r="AD34" s="689">
        <v>171495</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25101170</v>
      </c>
      <c r="CS34" s="686"/>
      <c r="CT34" s="686"/>
      <c r="CU34" s="686"/>
      <c r="CV34" s="686"/>
      <c r="CW34" s="686"/>
      <c r="CX34" s="686"/>
      <c r="CY34" s="687"/>
      <c r="CZ34" s="690">
        <v>11.7</v>
      </c>
      <c r="DA34" s="719"/>
      <c r="DB34" s="719"/>
      <c r="DC34" s="723"/>
      <c r="DD34" s="694">
        <v>15351789</v>
      </c>
      <c r="DE34" s="686"/>
      <c r="DF34" s="686"/>
      <c r="DG34" s="686"/>
      <c r="DH34" s="686"/>
      <c r="DI34" s="686"/>
      <c r="DJ34" s="686"/>
      <c r="DK34" s="687"/>
      <c r="DL34" s="694">
        <v>14276675</v>
      </c>
      <c r="DM34" s="686"/>
      <c r="DN34" s="686"/>
      <c r="DO34" s="686"/>
      <c r="DP34" s="686"/>
      <c r="DQ34" s="686"/>
      <c r="DR34" s="686"/>
      <c r="DS34" s="686"/>
      <c r="DT34" s="686"/>
      <c r="DU34" s="686"/>
      <c r="DV34" s="687"/>
      <c r="DW34" s="690">
        <v>15.8</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971020</v>
      </c>
      <c r="S35" s="686"/>
      <c r="T35" s="686"/>
      <c r="U35" s="686"/>
      <c r="V35" s="686"/>
      <c r="W35" s="686"/>
      <c r="X35" s="686"/>
      <c r="Y35" s="687"/>
      <c r="Z35" s="688">
        <v>0.4</v>
      </c>
      <c r="AA35" s="688"/>
      <c r="AB35" s="688"/>
      <c r="AC35" s="688"/>
      <c r="AD35" s="689" t="s">
        <v>176</v>
      </c>
      <c r="AE35" s="689"/>
      <c r="AF35" s="689"/>
      <c r="AG35" s="689"/>
      <c r="AH35" s="689"/>
      <c r="AI35" s="689"/>
      <c r="AJ35" s="689"/>
      <c r="AK35" s="689"/>
      <c r="AL35" s="690" t="s">
        <v>176</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2008543</v>
      </c>
      <c r="CS35" s="721"/>
      <c r="CT35" s="721"/>
      <c r="CU35" s="721"/>
      <c r="CV35" s="721"/>
      <c r="CW35" s="721"/>
      <c r="CX35" s="721"/>
      <c r="CY35" s="722"/>
      <c r="CZ35" s="690">
        <v>0.9</v>
      </c>
      <c r="DA35" s="719"/>
      <c r="DB35" s="719"/>
      <c r="DC35" s="723"/>
      <c r="DD35" s="694">
        <v>1859004</v>
      </c>
      <c r="DE35" s="721"/>
      <c r="DF35" s="721"/>
      <c r="DG35" s="721"/>
      <c r="DH35" s="721"/>
      <c r="DI35" s="721"/>
      <c r="DJ35" s="721"/>
      <c r="DK35" s="722"/>
      <c r="DL35" s="694">
        <v>1808930</v>
      </c>
      <c r="DM35" s="721"/>
      <c r="DN35" s="721"/>
      <c r="DO35" s="721"/>
      <c r="DP35" s="721"/>
      <c r="DQ35" s="721"/>
      <c r="DR35" s="721"/>
      <c r="DS35" s="721"/>
      <c r="DT35" s="721"/>
      <c r="DU35" s="721"/>
      <c r="DV35" s="722"/>
      <c r="DW35" s="690">
        <v>2</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840855</v>
      </c>
      <c r="S36" s="686"/>
      <c r="T36" s="686"/>
      <c r="U36" s="686"/>
      <c r="V36" s="686"/>
      <c r="W36" s="686"/>
      <c r="X36" s="686"/>
      <c r="Y36" s="687"/>
      <c r="Z36" s="688">
        <v>0.4</v>
      </c>
      <c r="AA36" s="688"/>
      <c r="AB36" s="688"/>
      <c r="AC36" s="688"/>
      <c r="AD36" s="689" t="s">
        <v>176</v>
      </c>
      <c r="AE36" s="689"/>
      <c r="AF36" s="689"/>
      <c r="AG36" s="689"/>
      <c r="AH36" s="689"/>
      <c r="AI36" s="689"/>
      <c r="AJ36" s="689"/>
      <c r="AK36" s="689"/>
      <c r="AL36" s="690" t="s">
        <v>232</v>
      </c>
      <c r="AM36" s="691"/>
      <c r="AN36" s="691"/>
      <c r="AO36" s="692"/>
      <c r="AP36" s="235"/>
      <c r="AQ36" s="759" t="s">
        <v>325</v>
      </c>
      <c r="AR36" s="760"/>
      <c r="AS36" s="760"/>
      <c r="AT36" s="760"/>
      <c r="AU36" s="760"/>
      <c r="AV36" s="760"/>
      <c r="AW36" s="760"/>
      <c r="AX36" s="760"/>
      <c r="AY36" s="761"/>
      <c r="AZ36" s="674">
        <v>18362616</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1138372</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67503344</v>
      </c>
      <c r="CS36" s="686"/>
      <c r="CT36" s="686"/>
      <c r="CU36" s="686"/>
      <c r="CV36" s="686"/>
      <c r="CW36" s="686"/>
      <c r="CX36" s="686"/>
      <c r="CY36" s="687"/>
      <c r="CZ36" s="690">
        <v>31.5</v>
      </c>
      <c r="DA36" s="719"/>
      <c r="DB36" s="719"/>
      <c r="DC36" s="723"/>
      <c r="DD36" s="694">
        <v>16834880</v>
      </c>
      <c r="DE36" s="686"/>
      <c r="DF36" s="686"/>
      <c r="DG36" s="686"/>
      <c r="DH36" s="686"/>
      <c r="DI36" s="686"/>
      <c r="DJ36" s="686"/>
      <c r="DK36" s="687"/>
      <c r="DL36" s="694">
        <v>9406822</v>
      </c>
      <c r="DM36" s="686"/>
      <c r="DN36" s="686"/>
      <c r="DO36" s="686"/>
      <c r="DP36" s="686"/>
      <c r="DQ36" s="686"/>
      <c r="DR36" s="686"/>
      <c r="DS36" s="686"/>
      <c r="DT36" s="686"/>
      <c r="DU36" s="686"/>
      <c r="DV36" s="687"/>
      <c r="DW36" s="690">
        <v>10.4</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1967949</v>
      </c>
      <c r="S37" s="686"/>
      <c r="T37" s="686"/>
      <c r="U37" s="686"/>
      <c r="V37" s="686"/>
      <c r="W37" s="686"/>
      <c r="X37" s="686"/>
      <c r="Y37" s="687"/>
      <c r="Z37" s="688">
        <v>0.9</v>
      </c>
      <c r="AA37" s="688"/>
      <c r="AB37" s="688"/>
      <c r="AC37" s="688"/>
      <c r="AD37" s="689" t="s">
        <v>176</v>
      </c>
      <c r="AE37" s="689"/>
      <c r="AF37" s="689"/>
      <c r="AG37" s="689"/>
      <c r="AH37" s="689"/>
      <c r="AI37" s="689"/>
      <c r="AJ37" s="689"/>
      <c r="AK37" s="689"/>
      <c r="AL37" s="690" t="s">
        <v>176</v>
      </c>
      <c r="AM37" s="691"/>
      <c r="AN37" s="691"/>
      <c r="AO37" s="692"/>
      <c r="AQ37" s="763" t="s">
        <v>329</v>
      </c>
      <c r="AR37" s="764"/>
      <c r="AS37" s="764"/>
      <c r="AT37" s="764"/>
      <c r="AU37" s="764"/>
      <c r="AV37" s="764"/>
      <c r="AW37" s="764"/>
      <c r="AX37" s="764"/>
      <c r="AY37" s="765"/>
      <c r="AZ37" s="685">
        <v>4532038</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332964</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3088778</v>
      </c>
      <c r="CS37" s="721"/>
      <c r="CT37" s="721"/>
      <c r="CU37" s="721"/>
      <c r="CV37" s="721"/>
      <c r="CW37" s="721"/>
      <c r="CX37" s="721"/>
      <c r="CY37" s="722"/>
      <c r="CZ37" s="690">
        <v>1.4</v>
      </c>
      <c r="DA37" s="719"/>
      <c r="DB37" s="719"/>
      <c r="DC37" s="723"/>
      <c r="DD37" s="694">
        <v>2475069</v>
      </c>
      <c r="DE37" s="721"/>
      <c r="DF37" s="721"/>
      <c r="DG37" s="721"/>
      <c r="DH37" s="721"/>
      <c r="DI37" s="721"/>
      <c r="DJ37" s="721"/>
      <c r="DK37" s="722"/>
      <c r="DL37" s="694">
        <v>545898</v>
      </c>
      <c r="DM37" s="721"/>
      <c r="DN37" s="721"/>
      <c r="DO37" s="721"/>
      <c r="DP37" s="721"/>
      <c r="DQ37" s="721"/>
      <c r="DR37" s="721"/>
      <c r="DS37" s="721"/>
      <c r="DT37" s="721"/>
      <c r="DU37" s="721"/>
      <c r="DV37" s="722"/>
      <c r="DW37" s="690">
        <v>0.6</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19869474</v>
      </c>
      <c r="S38" s="686"/>
      <c r="T38" s="686"/>
      <c r="U38" s="686"/>
      <c r="V38" s="686"/>
      <c r="W38" s="686"/>
      <c r="X38" s="686"/>
      <c r="Y38" s="687"/>
      <c r="Z38" s="688">
        <v>9</v>
      </c>
      <c r="AA38" s="688"/>
      <c r="AB38" s="688"/>
      <c r="AC38" s="688"/>
      <c r="AD38" s="689">
        <v>171536</v>
      </c>
      <c r="AE38" s="689"/>
      <c r="AF38" s="689"/>
      <c r="AG38" s="689"/>
      <c r="AH38" s="689"/>
      <c r="AI38" s="689"/>
      <c r="AJ38" s="689"/>
      <c r="AK38" s="689"/>
      <c r="AL38" s="690">
        <v>0.2</v>
      </c>
      <c r="AM38" s="691"/>
      <c r="AN38" s="691"/>
      <c r="AO38" s="692"/>
      <c r="AQ38" s="763" t="s">
        <v>333</v>
      </c>
      <c r="AR38" s="764"/>
      <c r="AS38" s="764"/>
      <c r="AT38" s="764"/>
      <c r="AU38" s="764"/>
      <c r="AV38" s="764"/>
      <c r="AW38" s="764"/>
      <c r="AX38" s="764"/>
      <c r="AY38" s="765"/>
      <c r="AZ38" s="685">
        <v>675409</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46168</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13080916</v>
      </c>
      <c r="CS38" s="686"/>
      <c r="CT38" s="686"/>
      <c r="CU38" s="686"/>
      <c r="CV38" s="686"/>
      <c r="CW38" s="686"/>
      <c r="CX38" s="686"/>
      <c r="CY38" s="687"/>
      <c r="CZ38" s="690">
        <v>6.1</v>
      </c>
      <c r="DA38" s="719"/>
      <c r="DB38" s="719"/>
      <c r="DC38" s="723"/>
      <c r="DD38" s="694">
        <v>10845357</v>
      </c>
      <c r="DE38" s="686"/>
      <c r="DF38" s="686"/>
      <c r="DG38" s="686"/>
      <c r="DH38" s="686"/>
      <c r="DI38" s="686"/>
      <c r="DJ38" s="686"/>
      <c r="DK38" s="687"/>
      <c r="DL38" s="694">
        <v>9410535</v>
      </c>
      <c r="DM38" s="686"/>
      <c r="DN38" s="686"/>
      <c r="DO38" s="686"/>
      <c r="DP38" s="686"/>
      <c r="DQ38" s="686"/>
      <c r="DR38" s="686"/>
      <c r="DS38" s="686"/>
      <c r="DT38" s="686"/>
      <c r="DU38" s="686"/>
      <c r="DV38" s="687"/>
      <c r="DW38" s="690">
        <v>10.4</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16399400</v>
      </c>
      <c r="S39" s="686"/>
      <c r="T39" s="686"/>
      <c r="U39" s="686"/>
      <c r="V39" s="686"/>
      <c r="W39" s="686"/>
      <c r="X39" s="686"/>
      <c r="Y39" s="687"/>
      <c r="Z39" s="688">
        <v>7.4</v>
      </c>
      <c r="AA39" s="688"/>
      <c r="AB39" s="688"/>
      <c r="AC39" s="688"/>
      <c r="AD39" s="689" t="s">
        <v>232</v>
      </c>
      <c r="AE39" s="689"/>
      <c r="AF39" s="689"/>
      <c r="AG39" s="689"/>
      <c r="AH39" s="689"/>
      <c r="AI39" s="689"/>
      <c r="AJ39" s="689"/>
      <c r="AK39" s="689"/>
      <c r="AL39" s="690" t="s">
        <v>176</v>
      </c>
      <c r="AM39" s="691"/>
      <c r="AN39" s="691"/>
      <c r="AO39" s="692"/>
      <c r="AQ39" s="763" t="s">
        <v>337</v>
      </c>
      <c r="AR39" s="764"/>
      <c r="AS39" s="764"/>
      <c r="AT39" s="764"/>
      <c r="AU39" s="764"/>
      <c r="AV39" s="764"/>
      <c r="AW39" s="764"/>
      <c r="AX39" s="764"/>
      <c r="AY39" s="765"/>
      <c r="AZ39" s="685">
        <v>147303</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70425</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965720</v>
      </c>
      <c r="CS39" s="721"/>
      <c r="CT39" s="721"/>
      <c r="CU39" s="721"/>
      <c r="CV39" s="721"/>
      <c r="CW39" s="721"/>
      <c r="CX39" s="721"/>
      <c r="CY39" s="722"/>
      <c r="CZ39" s="690">
        <v>0.5</v>
      </c>
      <c r="DA39" s="719"/>
      <c r="DB39" s="719"/>
      <c r="DC39" s="723"/>
      <c r="DD39" s="694">
        <v>505415</v>
      </c>
      <c r="DE39" s="721"/>
      <c r="DF39" s="721"/>
      <c r="DG39" s="721"/>
      <c r="DH39" s="721"/>
      <c r="DI39" s="721"/>
      <c r="DJ39" s="721"/>
      <c r="DK39" s="722"/>
      <c r="DL39" s="694" t="s">
        <v>176</v>
      </c>
      <c r="DM39" s="721"/>
      <c r="DN39" s="721"/>
      <c r="DO39" s="721"/>
      <c r="DP39" s="721"/>
      <c r="DQ39" s="721"/>
      <c r="DR39" s="721"/>
      <c r="DS39" s="721"/>
      <c r="DT39" s="721"/>
      <c r="DU39" s="721"/>
      <c r="DV39" s="722"/>
      <c r="DW39" s="690" t="s">
        <v>176</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176</v>
      </c>
      <c r="S40" s="686"/>
      <c r="T40" s="686"/>
      <c r="U40" s="686"/>
      <c r="V40" s="686"/>
      <c r="W40" s="686"/>
      <c r="X40" s="686"/>
      <c r="Y40" s="687"/>
      <c r="Z40" s="688" t="s">
        <v>232</v>
      </c>
      <c r="AA40" s="688"/>
      <c r="AB40" s="688"/>
      <c r="AC40" s="688"/>
      <c r="AD40" s="689" t="s">
        <v>232</v>
      </c>
      <c r="AE40" s="689"/>
      <c r="AF40" s="689"/>
      <c r="AG40" s="689"/>
      <c r="AH40" s="689"/>
      <c r="AI40" s="689"/>
      <c r="AJ40" s="689"/>
      <c r="AK40" s="689"/>
      <c r="AL40" s="690" t="s">
        <v>176</v>
      </c>
      <c r="AM40" s="691"/>
      <c r="AN40" s="691"/>
      <c r="AO40" s="692"/>
      <c r="AQ40" s="763" t="s">
        <v>341</v>
      </c>
      <c r="AR40" s="764"/>
      <c r="AS40" s="764"/>
      <c r="AT40" s="764"/>
      <c r="AU40" s="764"/>
      <c r="AV40" s="764"/>
      <c r="AW40" s="764"/>
      <c r="AX40" s="764"/>
      <c r="AY40" s="765"/>
      <c r="AZ40" s="685">
        <v>5763</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91</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8319104</v>
      </c>
      <c r="CS40" s="686"/>
      <c r="CT40" s="686"/>
      <c r="CU40" s="686"/>
      <c r="CV40" s="686"/>
      <c r="CW40" s="686"/>
      <c r="CX40" s="686"/>
      <c r="CY40" s="687"/>
      <c r="CZ40" s="690">
        <v>3.9</v>
      </c>
      <c r="DA40" s="719"/>
      <c r="DB40" s="719"/>
      <c r="DC40" s="723"/>
      <c r="DD40" s="694">
        <v>183599</v>
      </c>
      <c r="DE40" s="686"/>
      <c r="DF40" s="686"/>
      <c r="DG40" s="686"/>
      <c r="DH40" s="686"/>
      <c r="DI40" s="686"/>
      <c r="DJ40" s="686"/>
      <c r="DK40" s="687"/>
      <c r="DL40" s="694">
        <v>9000</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232</v>
      </c>
      <c r="S41" s="686"/>
      <c r="T41" s="686"/>
      <c r="U41" s="686"/>
      <c r="V41" s="686"/>
      <c r="W41" s="686"/>
      <c r="X41" s="686"/>
      <c r="Y41" s="687"/>
      <c r="Z41" s="688" t="s">
        <v>232</v>
      </c>
      <c r="AA41" s="688"/>
      <c r="AB41" s="688"/>
      <c r="AC41" s="688"/>
      <c r="AD41" s="689" t="s">
        <v>232</v>
      </c>
      <c r="AE41" s="689"/>
      <c r="AF41" s="689"/>
      <c r="AG41" s="689"/>
      <c r="AH41" s="689"/>
      <c r="AI41" s="689"/>
      <c r="AJ41" s="689"/>
      <c r="AK41" s="689"/>
      <c r="AL41" s="690" t="s">
        <v>232</v>
      </c>
      <c r="AM41" s="691"/>
      <c r="AN41" s="691"/>
      <c r="AO41" s="692"/>
      <c r="AQ41" s="763" t="s">
        <v>346</v>
      </c>
      <c r="AR41" s="764"/>
      <c r="AS41" s="764"/>
      <c r="AT41" s="764"/>
      <c r="AU41" s="764"/>
      <c r="AV41" s="764"/>
      <c r="AW41" s="764"/>
      <c r="AX41" s="764"/>
      <c r="AY41" s="765"/>
      <c r="AZ41" s="685">
        <v>3131587</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176</v>
      </c>
      <c r="CS41" s="721"/>
      <c r="CT41" s="721"/>
      <c r="CU41" s="721"/>
      <c r="CV41" s="721"/>
      <c r="CW41" s="721"/>
      <c r="CX41" s="721"/>
      <c r="CY41" s="722"/>
      <c r="CZ41" s="690" t="s">
        <v>176</v>
      </c>
      <c r="DA41" s="719"/>
      <c r="DB41" s="719"/>
      <c r="DC41" s="723"/>
      <c r="DD41" s="694" t="s">
        <v>176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5962300</v>
      </c>
      <c r="S42" s="686"/>
      <c r="T42" s="686"/>
      <c r="U42" s="686"/>
      <c r="V42" s="686"/>
      <c r="W42" s="686"/>
      <c r="X42" s="686"/>
      <c r="Y42" s="687"/>
      <c r="Z42" s="688">
        <v>2.7</v>
      </c>
      <c r="AA42" s="688"/>
      <c r="AB42" s="688"/>
      <c r="AC42" s="688"/>
      <c r="AD42" s="689" t="s">
        <v>176</v>
      </c>
      <c r="AE42" s="689"/>
      <c r="AF42" s="689"/>
      <c r="AG42" s="689"/>
      <c r="AH42" s="689"/>
      <c r="AI42" s="689"/>
      <c r="AJ42" s="689"/>
      <c r="AK42" s="689"/>
      <c r="AL42" s="690" t="s">
        <v>176</v>
      </c>
      <c r="AM42" s="691"/>
      <c r="AN42" s="691"/>
      <c r="AO42" s="692"/>
      <c r="AQ42" s="784" t="s">
        <v>350</v>
      </c>
      <c r="AR42" s="785"/>
      <c r="AS42" s="785"/>
      <c r="AT42" s="785"/>
      <c r="AU42" s="785"/>
      <c r="AV42" s="785"/>
      <c r="AW42" s="785"/>
      <c r="AX42" s="785"/>
      <c r="AY42" s="786"/>
      <c r="AZ42" s="776">
        <v>9870516</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329</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26262195</v>
      </c>
      <c r="CS42" s="686"/>
      <c r="CT42" s="686"/>
      <c r="CU42" s="686"/>
      <c r="CV42" s="686"/>
      <c r="CW42" s="686"/>
      <c r="CX42" s="686"/>
      <c r="CY42" s="687"/>
      <c r="CZ42" s="690">
        <v>12.2</v>
      </c>
      <c r="DA42" s="691"/>
      <c r="DB42" s="691"/>
      <c r="DC42" s="703"/>
      <c r="DD42" s="694">
        <v>9439356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353</v>
      </c>
      <c r="C43" s="736"/>
      <c r="D43" s="736"/>
      <c r="E43" s="736"/>
      <c r="F43" s="736"/>
      <c r="G43" s="736"/>
      <c r="H43" s="736"/>
      <c r="I43" s="736"/>
      <c r="J43" s="736"/>
      <c r="K43" s="736"/>
      <c r="L43" s="736"/>
      <c r="M43" s="736"/>
      <c r="N43" s="736"/>
      <c r="O43" s="736"/>
      <c r="P43" s="736"/>
      <c r="Q43" s="737"/>
      <c r="R43" s="776">
        <v>220270256</v>
      </c>
      <c r="S43" s="777"/>
      <c r="T43" s="777"/>
      <c r="U43" s="777"/>
      <c r="V43" s="777"/>
      <c r="W43" s="777"/>
      <c r="X43" s="777"/>
      <c r="Y43" s="778"/>
      <c r="Z43" s="779">
        <v>100</v>
      </c>
      <c r="AA43" s="779"/>
      <c r="AB43" s="779"/>
      <c r="AC43" s="779"/>
      <c r="AD43" s="780">
        <v>84231576</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584287</v>
      </c>
      <c r="CS43" s="721"/>
      <c r="CT43" s="721"/>
      <c r="CU43" s="721"/>
      <c r="CV43" s="721"/>
      <c r="CW43" s="721"/>
      <c r="CX43" s="721"/>
      <c r="CY43" s="722"/>
      <c r="CZ43" s="690">
        <v>0.3</v>
      </c>
      <c r="DA43" s="719"/>
      <c r="DB43" s="719"/>
      <c r="DC43" s="723"/>
      <c r="DD43" s="694">
        <v>584287</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355</v>
      </c>
      <c r="CG44" s="683"/>
      <c r="CH44" s="683"/>
      <c r="CI44" s="683"/>
      <c r="CJ44" s="683"/>
      <c r="CK44" s="683"/>
      <c r="CL44" s="683"/>
      <c r="CM44" s="683"/>
      <c r="CN44" s="683"/>
      <c r="CO44" s="683"/>
      <c r="CP44" s="683"/>
      <c r="CQ44" s="684"/>
      <c r="CR44" s="685">
        <v>18159157</v>
      </c>
      <c r="CS44" s="686"/>
      <c r="CT44" s="686"/>
      <c r="CU44" s="686"/>
      <c r="CV44" s="686"/>
      <c r="CW44" s="686"/>
      <c r="CX44" s="686"/>
      <c r="CY44" s="687"/>
      <c r="CZ44" s="690">
        <v>8.5</v>
      </c>
      <c r="DA44" s="691"/>
      <c r="DB44" s="691"/>
      <c r="DC44" s="703"/>
      <c r="DD44" s="694">
        <v>7766579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8173680</v>
      </c>
      <c r="CS45" s="721"/>
      <c r="CT45" s="721"/>
      <c r="CU45" s="721"/>
      <c r="CV45" s="721"/>
      <c r="CW45" s="721"/>
      <c r="CX45" s="721"/>
      <c r="CY45" s="722"/>
      <c r="CZ45" s="690">
        <v>3.8</v>
      </c>
      <c r="DA45" s="719"/>
      <c r="DB45" s="719"/>
      <c r="DC45" s="723"/>
      <c r="DD45" s="694">
        <v>2287510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9626469</v>
      </c>
      <c r="CS46" s="686"/>
      <c r="CT46" s="686"/>
      <c r="CU46" s="686"/>
      <c r="CV46" s="686"/>
      <c r="CW46" s="686"/>
      <c r="CX46" s="686"/>
      <c r="CY46" s="687"/>
      <c r="CZ46" s="690">
        <v>4.5</v>
      </c>
      <c r="DA46" s="691"/>
      <c r="DB46" s="691"/>
      <c r="DC46" s="703"/>
      <c r="DD46" s="694">
        <v>5219861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8103038</v>
      </c>
      <c r="CS47" s="721"/>
      <c r="CT47" s="721"/>
      <c r="CU47" s="721"/>
      <c r="CV47" s="721"/>
      <c r="CW47" s="721"/>
      <c r="CX47" s="721"/>
      <c r="CY47" s="722"/>
      <c r="CZ47" s="690">
        <v>3.8</v>
      </c>
      <c r="DA47" s="719"/>
      <c r="DB47" s="719"/>
      <c r="DC47" s="723"/>
      <c r="DD47" s="694">
        <v>1672777</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176</v>
      </c>
      <c r="CS48" s="686"/>
      <c r="CT48" s="686"/>
      <c r="CU48" s="686"/>
      <c r="CV48" s="686"/>
      <c r="CW48" s="686"/>
      <c r="CX48" s="686"/>
      <c r="CY48" s="687"/>
      <c r="CZ48" s="690" t="s">
        <v>176</v>
      </c>
      <c r="DA48" s="691"/>
      <c r="DB48" s="691"/>
      <c r="DC48" s="703"/>
      <c r="DD48" s="694" t="s">
        <v>176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214425865</v>
      </c>
      <c r="CS49" s="756"/>
      <c r="CT49" s="756"/>
      <c r="CU49" s="756"/>
      <c r="CV49" s="756"/>
      <c r="CW49" s="756"/>
      <c r="CX49" s="756"/>
      <c r="CY49" s="787"/>
      <c r="CZ49" s="781">
        <v>100</v>
      </c>
      <c r="DA49" s="788"/>
      <c r="DB49" s="788"/>
      <c r="DC49" s="789"/>
      <c r="DD49" s="790">
        <v>102256998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qV6npaIsl38CzqpuxDKR0x7zxKjpMWlk5lhdn+wO4yGttLRg0PuC0UM0Z0d9DGAdTNZWPmUS/UIU49JUl0OBfw==" saltValue="w/VS7Gl8HuhPPW1wS78p4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220248</v>
      </c>
      <c r="R7" s="821"/>
      <c r="S7" s="821"/>
      <c r="T7" s="821"/>
      <c r="U7" s="821"/>
      <c r="V7" s="821">
        <v>214416</v>
      </c>
      <c r="W7" s="821"/>
      <c r="X7" s="821"/>
      <c r="Y7" s="821"/>
      <c r="Z7" s="821"/>
      <c r="AA7" s="821">
        <v>5832</v>
      </c>
      <c r="AB7" s="821"/>
      <c r="AC7" s="821"/>
      <c r="AD7" s="821"/>
      <c r="AE7" s="822"/>
      <c r="AF7" s="823">
        <v>4445</v>
      </c>
      <c r="AG7" s="824"/>
      <c r="AH7" s="824"/>
      <c r="AI7" s="824"/>
      <c r="AJ7" s="825"/>
      <c r="AK7" s="860">
        <v>841</v>
      </c>
      <c r="AL7" s="861"/>
      <c r="AM7" s="861"/>
      <c r="AN7" s="861"/>
      <c r="AO7" s="861"/>
      <c r="AP7" s="861">
        <v>154354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597</v>
      </c>
      <c r="BS7" s="864" t="s">
        <v>589</v>
      </c>
      <c r="BT7" s="865"/>
      <c r="BU7" s="865"/>
      <c r="BV7" s="865"/>
      <c r="BW7" s="865"/>
      <c r="BX7" s="865"/>
      <c r="BY7" s="865"/>
      <c r="BZ7" s="865"/>
      <c r="CA7" s="865"/>
      <c r="CB7" s="865"/>
      <c r="CC7" s="865"/>
      <c r="CD7" s="865"/>
      <c r="CE7" s="865"/>
      <c r="CF7" s="865"/>
      <c r="CG7" s="866"/>
      <c r="CH7" s="857">
        <v>-48</v>
      </c>
      <c r="CI7" s="858"/>
      <c r="CJ7" s="858"/>
      <c r="CK7" s="858"/>
      <c r="CL7" s="859"/>
      <c r="CM7" s="857">
        <v>1192</v>
      </c>
      <c r="CN7" s="858"/>
      <c r="CO7" s="858"/>
      <c r="CP7" s="858"/>
      <c r="CQ7" s="859"/>
      <c r="CR7" s="857">
        <v>5</v>
      </c>
      <c r="CS7" s="858"/>
      <c r="CT7" s="858"/>
      <c r="CU7" s="858"/>
      <c r="CV7" s="859"/>
      <c r="CW7" s="857" t="s">
        <v>521</v>
      </c>
      <c r="CX7" s="858"/>
      <c r="CY7" s="858"/>
      <c r="CZ7" s="858"/>
      <c r="DA7" s="859"/>
      <c r="DB7" s="857" t="s">
        <v>521</v>
      </c>
      <c r="DC7" s="858"/>
      <c r="DD7" s="858"/>
      <c r="DE7" s="858"/>
      <c r="DF7" s="859"/>
      <c r="DG7" s="857">
        <v>5430</v>
      </c>
      <c r="DH7" s="858"/>
      <c r="DI7" s="858"/>
      <c r="DJ7" s="858"/>
      <c r="DK7" s="859"/>
      <c r="DL7" s="857" t="s">
        <v>521</v>
      </c>
      <c r="DM7" s="858"/>
      <c r="DN7" s="858"/>
      <c r="DO7" s="858"/>
      <c r="DP7" s="859"/>
      <c r="DQ7" s="857">
        <v>1059</v>
      </c>
      <c r="DR7" s="858"/>
      <c r="DS7" s="858"/>
      <c r="DT7" s="858"/>
      <c r="DU7" s="859"/>
      <c r="DV7" s="838"/>
      <c r="DW7" s="839"/>
      <c r="DX7" s="839"/>
      <c r="DY7" s="839"/>
      <c r="DZ7" s="840"/>
      <c r="EA7" s="256"/>
    </row>
    <row r="8" spans="1:131" s="257" customFormat="1" ht="26.25" customHeight="1" x14ac:dyDescent="0.15">
      <c r="A8" s="263">
        <v>2</v>
      </c>
      <c r="B8" s="841" t="s">
        <v>387</v>
      </c>
      <c r="C8" s="842"/>
      <c r="D8" s="842"/>
      <c r="E8" s="842"/>
      <c r="F8" s="842"/>
      <c r="G8" s="842"/>
      <c r="H8" s="842"/>
      <c r="I8" s="842"/>
      <c r="J8" s="842"/>
      <c r="K8" s="842"/>
      <c r="L8" s="842"/>
      <c r="M8" s="842"/>
      <c r="N8" s="842"/>
      <c r="O8" s="842"/>
      <c r="P8" s="843"/>
      <c r="Q8" s="844">
        <v>29</v>
      </c>
      <c r="R8" s="845"/>
      <c r="S8" s="845"/>
      <c r="T8" s="845"/>
      <c r="U8" s="845"/>
      <c r="V8" s="845">
        <v>16</v>
      </c>
      <c r="W8" s="845"/>
      <c r="X8" s="845"/>
      <c r="Y8" s="845"/>
      <c r="Z8" s="845"/>
      <c r="AA8" s="845">
        <v>13</v>
      </c>
      <c r="AB8" s="845"/>
      <c r="AC8" s="845"/>
      <c r="AD8" s="845"/>
      <c r="AE8" s="846"/>
      <c r="AF8" s="847" t="s">
        <v>388</v>
      </c>
      <c r="AG8" s="848"/>
      <c r="AH8" s="848"/>
      <c r="AI8" s="848"/>
      <c r="AJ8" s="849"/>
      <c r="AK8" s="850">
        <v>7</v>
      </c>
      <c r="AL8" s="851"/>
      <c r="AM8" s="851"/>
      <c r="AN8" s="851"/>
      <c r="AO8" s="851"/>
      <c r="AP8" s="851">
        <v>55</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590</v>
      </c>
      <c r="BT8" s="855"/>
      <c r="BU8" s="855"/>
      <c r="BV8" s="855"/>
      <c r="BW8" s="855"/>
      <c r="BX8" s="855"/>
      <c r="BY8" s="855"/>
      <c r="BZ8" s="855"/>
      <c r="CA8" s="855"/>
      <c r="CB8" s="855"/>
      <c r="CC8" s="855"/>
      <c r="CD8" s="855"/>
      <c r="CE8" s="855"/>
      <c r="CF8" s="855"/>
      <c r="CG8" s="856"/>
      <c r="CH8" s="867">
        <v>2</v>
      </c>
      <c r="CI8" s="868"/>
      <c r="CJ8" s="868"/>
      <c r="CK8" s="868"/>
      <c r="CL8" s="869"/>
      <c r="CM8" s="867">
        <v>35</v>
      </c>
      <c r="CN8" s="868"/>
      <c r="CO8" s="868"/>
      <c r="CP8" s="868"/>
      <c r="CQ8" s="869"/>
      <c r="CR8" s="867">
        <v>3</v>
      </c>
      <c r="CS8" s="868"/>
      <c r="CT8" s="868"/>
      <c r="CU8" s="868"/>
      <c r="CV8" s="869"/>
      <c r="CW8" s="867">
        <v>81</v>
      </c>
      <c r="CX8" s="868"/>
      <c r="CY8" s="868"/>
      <c r="CZ8" s="868"/>
      <c r="DA8" s="869"/>
      <c r="DB8" s="867" t="s">
        <v>521</v>
      </c>
      <c r="DC8" s="868"/>
      <c r="DD8" s="868"/>
      <c r="DE8" s="868"/>
      <c r="DF8" s="869"/>
      <c r="DG8" s="867" t="s">
        <v>521</v>
      </c>
      <c r="DH8" s="868"/>
      <c r="DI8" s="868"/>
      <c r="DJ8" s="868"/>
      <c r="DK8" s="869"/>
      <c r="DL8" s="867" t="s">
        <v>521</v>
      </c>
      <c r="DM8" s="868"/>
      <c r="DN8" s="868"/>
      <c r="DO8" s="868"/>
      <c r="DP8" s="869"/>
      <c r="DQ8" s="867" t="s">
        <v>588</v>
      </c>
      <c r="DR8" s="868"/>
      <c r="DS8" s="868"/>
      <c r="DT8" s="868"/>
      <c r="DU8" s="869"/>
      <c r="DV8" s="870"/>
      <c r="DW8" s="871"/>
      <c r="DX8" s="871"/>
      <c r="DY8" s="871"/>
      <c r="DZ8" s="872"/>
      <c r="EA8" s="256"/>
    </row>
    <row r="9" spans="1:131" s="257" customFormat="1" ht="26.25" customHeight="1" x14ac:dyDescent="0.15">
      <c r="A9" s="263">
        <v>3</v>
      </c>
      <c r="B9" s="841" t="s">
        <v>389</v>
      </c>
      <c r="C9" s="842"/>
      <c r="D9" s="842"/>
      <c r="E9" s="842"/>
      <c r="F9" s="842"/>
      <c r="G9" s="842"/>
      <c r="H9" s="842"/>
      <c r="I9" s="842"/>
      <c r="J9" s="842"/>
      <c r="K9" s="842"/>
      <c r="L9" s="842"/>
      <c r="M9" s="842"/>
      <c r="N9" s="842"/>
      <c r="O9" s="842"/>
      <c r="P9" s="843"/>
      <c r="Q9" s="844">
        <v>71</v>
      </c>
      <c r="R9" s="845"/>
      <c r="S9" s="845"/>
      <c r="T9" s="845"/>
      <c r="U9" s="845"/>
      <c r="V9" s="845">
        <v>71</v>
      </c>
      <c r="W9" s="845"/>
      <c r="X9" s="845"/>
      <c r="Y9" s="845"/>
      <c r="Z9" s="845"/>
      <c r="AA9" s="845">
        <v>0</v>
      </c>
      <c r="AB9" s="845"/>
      <c r="AC9" s="845"/>
      <c r="AD9" s="845"/>
      <c r="AE9" s="846"/>
      <c r="AF9" s="847" t="s">
        <v>388</v>
      </c>
      <c r="AG9" s="848"/>
      <c r="AH9" s="848"/>
      <c r="AI9" s="848"/>
      <c r="AJ9" s="849"/>
      <c r="AK9" s="850">
        <v>15</v>
      </c>
      <c r="AL9" s="851"/>
      <c r="AM9" s="851"/>
      <c r="AN9" s="851"/>
      <c r="AO9" s="851"/>
      <c r="AP9" s="851" t="s">
        <v>588</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591</v>
      </c>
      <c r="BT9" s="855"/>
      <c r="BU9" s="855"/>
      <c r="BV9" s="855"/>
      <c r="BW9" s="855"/>
      <c r="BX9" s="855"/>
      <c r="BY9" s="855"/>
      <c r="BZ9" s="855"/>
      <c r="CA9" s="855"/>
      <c r="CB9" s="855"/>
      <c r="CC9" s="855"/>
      <c r="CD9" s="855"/>
      <c r="CE9" s="855"/>
      <c r="CF9" s="855"/>
      <c r="CG9" s="856"/>
      <c r="CH9" s="867">
        <v>2</v>
      </c>
      <c r="CI9" s="868"/>
      <c r="CJ9" s="868"/>
      <c r="CK9" s="868"/>
      <c r="CL9" s="869"/>
      <c r="CM9" s="867">
        <v>662</v>
      </c>
      <c r="CN9" s="868"/>
      <c r="CO9" s="868"/>
      <c r="CP9" s="868"/>
      <c r="CQ9" s="869"/>
      <c r="CR9" s="867">
        <v>53</v>
      </c>
      <c r="CS9" s="868"/>
      <c r="CT9" s="868"/>
      <c r="CU9" s="868"/>
      <c r="CV9" s="869"/>
      <c r="CW9" s="867" t="s">
        <v>521</v>
      </c>
      <c r="CX9" s="868"/>
      <c r="CY9" s="868"/>
      <c r="CZ9" s="868"/>
      <c r="DA9" s="869"/>
      <c r="DB9" s="867" t="s">
        <v>521</v>
      </c>
      <c r="DC9" s="868"/>
      <c r="DD9" s="868"/>
      <c r="DE9" s="868"/>
      <c r="DF9" s="869"/>
      <c r="DG9" s="867" t="s">
        <v>521</v>
      </c>
      <c r="DH9" s="868"/>
      <c r="DI9" s="868"/>
      <c r="DJ9" s="868"/>
      <c r="DK9" s="869"/>
      <c r="DL9" s="867" t="s">
        <v>521</v>
      </c>
      <c r="DM9" s="868"/>
      <c r="DN9" s="868"/>
      <c r="DO9" s="868"/>
      <c r="DP9" s="869"/>
      <c r="DQ9" s="867" t="s">
        <v>588</v>
      </c>
      <c r="DR9" s="868"/>
      <c r="DS9" s="868"/>
      <c r="DT9" s="868"/>
      <c r="DU9" s="869"/>
      <c r="DV9" s="870"/>
      <c r="DW9" s="871"/>
      <c r="DX9" s="871"/>
      <c r="DY9" s="871"/>
      <c r="DZ9" s="872"/>
      <c r="EA9" s="256"/>
    </row>
    <row r="10" spans="1:131" s="257" customFormat="1" ht="26.25" customHeight="1" x14ac:dyDescent="0.15">
      <c r="A10" s="263">
        <v>4</v>
      </c>
      <c r="B10" s="841" t="s">
        <v>390</v>
      </c>
      <c r="C10" s="842"/>
      <c r="D10" s="842"/>
      <c r="E10" s="842"/>
      <c r="F10" s="842"/>
      <c r="G10" s="842"/>
      <c r="H10" s="842"/>
      <c r="I10" s="842"/>
      <c r="J10" s="842"/>
      <c r="K10" s="842"/>
      <c r="L10" s="842"/>
      <c r="M10" s="842"/>
      <c r="N10" s="842"/>
      <c r="O10" s="842"/>
      <c r="P10" s="843"/>
      <c r="Q10" s="844">
        <v>976</v>
      </c>
      <c r="R10" s="845"/>
      <c r="S10" s="845"/>
      <c r="T10" s="845"/>
      <c r="U10" s="845"/>
      <c r="V10" s="845">
        <v>976</v>
      </c>
      <c r="W10" s="845"/>
      <c r="X10" s="845"/>
      <c r="Y10" s="845"/>
      <c r="Z10" s="845"/>
      <c r="AA10" s="845">
        <v>0</v>
      </c>
      <c r="AB10" s="845"/>
      <c r="AC10" s="845"/>
      <c r="AD10" s="845"/>
      <c r="AE10" s="846"/>
      <c r="AF10" s="847" t="s">
        <v>388</v>
      </c>
      <c r="AG10" s="848"/>
      <c r="AH10" s="848"/>
      <c r="AI10" s="848"/>
      <c r="AJ10" s="849"/>
      <c r="AK10" s="850" t="s">
        <v>588</v>
      </c>
      <c r="AL10" s="851"/>
      <c r="AM10" s="851"/>
      <c r="AN10" s="851"/>
      <c r="AO10" s="851"/>
      <c r="AP10" s="851">
        <v>6107</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592</v>
      </c>
      <c r="BT10" s="855"/>
      <c r="BU10" s="855"/>
      <c r="BV10" s="855"/>
      <c r="BW10" s="855"/>
      <c r="BX10" s="855"/>
      <c r="BY10" s="855"/>
      <c r="BZ10" s="855"/>
      <c r="CA10" s="855"/>
      <c r="CB10" s="855"/>
      <c r="CC10" s="855"/>
      <c r="CD10" s="855"/>
      <c r="CE10" s="855"/>
      <c r="CF10" s="855"/>
      <c r="CG10" s="856"/>
      <c r="CH10" s="867">
        <v>-3</v>
      </c>
      <c r="CI10" s="868"/>
      <c r="CJ10" s="868"/>
      <c r="CK10" s="868"/>
      <c r="CL10" s="869"/>
      <c r="CM10" s="867">
        <v>119</v>
      </c>
      <c r="CN10" s="868"/>
      <c r="CO10" s="868"/>
      <c r="CP10" s="868"/>
      <c r="CQ10" s="869"/>
      <c r="CR10" s="867">
        <v>52</v>
      </c>
      <c r="CS10" s="868"/>
      <c r="CT10" s="868"/>
      <c r="CU10" s="868"/>
      <c r="CV10" s="869"/>
      <c r="CW10" s="867">
        <v>398</v>
      </c>
      <c r="CX10" s="868"/>
      <c r="CY10" s="868"/>
      <c r="CZ10" s="868"/>
      <c r="DA10" s="869"/>
      <c r="DB10" s="867" t="s">
        <v>521</v>
      </c>
      <c r="DC10" s="868"/>
      <c r="DD10" s="868"/>
      <c r="DE10" s="868"/>
      <c r="DF10" s="869"/>
      <c r="DG10" s="867" t="s">
        <v>521</v>
      </c>
      <c r="DH10" s="868"/>
      <c r="DI10" s="868"/>
      <c r="DJ10" s="868"/>
      <c r="DK10" s="869"/>
      <c r="DL10" s="867" t="s">
        <v>521</v>
      </c>
      <c r="DM10" s="868"/>
      <c r="DN10" s="868"/>
      <c r="DO10" s="868"/>
      <c r="DP10" s="869"/>
      <c r="DQ10" s="867" t="s">
        <v>588</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621</v>
      </c>
      <c r="BT11" s="855"/>
      <c r="BU11" s="855"/>
      <c r="BV11" s="855"/>
      <c r="BW11" s="855"/>
      <c r="BX11" s="855"/>
      <c r="BY11" s="855"/>
      <c r="BZ11" s="855"/>
      <c r="CA11" s="855"/>
      <c r="CB11" s="855"/>
      <c r="CC11" s="855"/>
      <c r="CD11" s="855"/>
      <c r="CE11" s="855"/>
      <c r="CF11" s="855"/>
      <c r="CG11" s="856"/>
      <c r="CH11" s="867">
        <v>-32</v>
      </c>
      <c r="CI11" s="868"/>
      <c r="CJ11" s="868"/>
      <c r="CK11" s="868"/>
      <c r="CL11" s="869"/>
      <c r="CM11" s="867">
        <v>283</v>
      </c>
      <c r="CN11" s="868"/>
      <c r="CO11" s="868"/>
      <c r="CP11" s="868"/>
      <c r="CQ11" s="869"/>
      <c r="CR11" s="867">
        <v>52</v>
      </c>
      <c r="CS11" s="868"/>
      <c r="CT11" s="868"/>
      <c r="CU11" s="868"/>
      <c r="CV11" s="869"/>
      <c r="CW11" s="867" t="s">
        <v>521</v>
      </c>
      <c r="CX11" s="868"/>
      <c r="CY11" s="868"/>
      <c r="CZ11" s="868"/>
      <c r="DA11" s="869"/>
      <c r="DB11" s="867" t="s">
        <v>521</v>
      </c>
      <c r="DC11" s="868"/>
      <c r="DD11" s="868"/>
      <c r="DE11" s="868"/>
      <c r="DF11" s="869"/>
      <c r="DG11" s="867" t="s">
        <v>521</v>
      </c>
      <c r="DH11" s="868"/>
      <c r="DI11" s="868"/>
      <c r="DJ11" s="868"/>
      <c r="DK11" s="869"/>
      <c r="DL11" s="867" t="s">
        <v>521</v>
      </c>
      <c r="DM11" s="868"/>
      <c r="DN11" s="868"/>
      <c r="DO11" s="868"/>
      <c r="DP11" s="869"/>
      <c r="DQ11" s="867" t="s">
        <v>588</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622</v>
      </c>
      <c r="BT12" s="855"/>
      <c r="BU12" s="855"/>
      <c r="BV12" s="855"/>
      <c r="BW12" s="855"/>
      <c r="BX12" s="855"/>
      <c r="BY12" s="855"/>
      <c r="BZ12" s="855"/>
      <c r="CA12" s="855"/>
      <c r="CB12" s="855"/>
      <c r="CC12" s="855"/>
      <c r="CD12" s="855"/>
      <c r="CE12" s="855"/>
      <c r="CF12" s="855"/>
      <c r="CG12" s="856"/>
      <c r="CH12" s="867">
        <v>0</v>
      </c>
      <c r="CI12" s="868"/>
      <c r="CJ12" s="868"/>
      <c r="CK12" s="868"/>
      <c r="CL12" s="869"/>
      <c r="CM12" s="867">
        <v>131</v>
      </c>
      <c r="CN12" s="868"/>
      <c r="CO12" s="868"/>
      <c r="CP12" s="868"/>
      <c r="CQ12" s="869"/>
      <c r="CR12" s="867">
        <v>24</v>
      </c>
      <c r="CS12" s="868"/>
      <c r="CT12" s="868"/>
      <c r="CU12" s="868"/>
      <c r="CV12" s="869"/>
      <c r="CW12" s="867">
        <v>20</v>
      </c>
      <c r="CX12" s="868"/>
      <c r="CY12" s="868"/>
      <c r="CZ12" s="868"/>
      <c r="DA12" s="869"/>
      <c r="DB12" s="867" t="s">
        <v>521</v>
      </c>
      <c r="DC12" s="868"/>
      <c r="DD12" s="868"/>
      <c r="DE12" s="868"/>
      <c r="DF12" s="869"/>
      <c r="DG12" s="867" t="s">
        <v>521</v>
      </c>
      <c r="DH12" s="868"/>
      <c r="DI12" s="868"/>
      <c r="DJ12" s="868"/>
      <c r="DK12" s="869"/>
      <c r="DL12" s="867" t="s">
        <v>521</v>
      </c>
      <c r="DM12" s="868"/>
      <c r="DN12" s="868"/>
      <c r="DO12" s="868"/>
      <c r="DP12" s="869"/>
      <c r="DQ12" s="867" t="s">
        <v>611</v>
      </c>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593</v>
      </c>
      <c r="BT13" s="855"/>
      <c r="BU13" s="855"/>
      <c r="BV13" s="855"/>
      <c r="BW13" s="855"/>
      <c r="BX13" s="855"/>
      <c r="BY13" s="855"/>
      <c r="BZ13" s="855"/>
      <c r="CA13" s="855"/>
      <c r="CB13" s="855"/>
      <c r="CC13" s="855"/>
      <c r="CD13" s="855"/>
      <c r="CE13" s="855"/>
      <c r="CF13" s="855"/>
      <c r="CG13" s="856"/>
      <c r="CH13" s="867">
        <v>4</v>
      </c>
      <c r="CI13" s="868"/>
      <c r="CJ13" s="868"/>
      <c r="CK13" s="868"/>
      <c r="CL13" s="869"/>
      <c r="CM13" s="867">
        <v>64</v>
      </c>
      <c r="CN13" s="868"/>
      <c r="CO13" s="868"/>
      <c r="CP13" s="868"/>
      <c r="CQ13" s="869"/>
      <c r="CR13" s="867">
        <v>22</v>
      </c>
      <c r="CS13" s="868"/>
      <c r="CT13" s="868"/>
      <c r="CU13" s="868"/>
      <c r="CV13" s="869"/>
      <c r="CW13" s="867">
        <v>37</v>
      </c>
      <c r="CX13" s="868"/>
      <c r="CY13" s="868"/>
      <c r="CZ13" s="868"/>
      <c r="DA13" s="869"/>
      <c r="DB13" s="867" t="s">
        <v>521</v>
      </c>
      <c r="DC13" s="868"/>
      <c r="DD13" s="868"/>
      <c r="DE13" s="868"/>
      <c r="DF13" s="869"/>
      <c r="DG13" s="867" t="s">
        <v>521</v>
      </c>
      <c r="DH13" s="868"/>
      <c r="DI13" s="868"/>
      <c r="DJ13" s="868"/>
      <c r="DK13" s="869"/>
      <c r="DL13" s="867" t="s">
        <v>521</v>
      </c>
      <c r="DM13" s="868"/>
      <c r="DN13" s="868"/>
      <c r="DO13" s="868"/>
      <c r="DP13" s="869"/>
      <c r="DQ13" s="867" t="s">
        <v>588</v>
      </c>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t="s">
        <v>594</v>
      </c>
      <c r="BT14" s="855"/>
      <c r="BU14" s="855"/>
      <c r="BV14" s="855"/>
      <c r="BW14" s="855"/>
      <c r="BX14" s="855"/>
      <c r="BY14" s="855"/>
      <c r="BZ14" s="855"/>
      <c r="CA14" s="855"/>
      <c r="CB14" s="855"/>
      <c r="CC14" s="855"/>
      <c r="CD14" s="855"/>
      <c r="CE14" s="855"/>
      <c r="CF14" s="855"/>
      <c r="CG14" s="856"/>
      <c r="CH14" s="867">
        <v>0</v>
      </c>
      <c r="CI14" s="868"/>
      <c r="CJ14" s="868"/>
      <c r="CK14" s="868"/>
      <c r="CL14" s="869"/>
      <c r="CM14" s="867">
        <v>144</v>
      </c>
      <c r="CN14" s="868"/>
      <c r="CO14" s="868"/>
      <c r="CP14" s="868"/>
      <c r="CQ14" s="869"/>
      <c r="CR14" s="867">
        <v>30</v>
      </c>
      <c r="CS14" s="868"/>
      <c r="CT14" s="868"/>
      <c r="CU14" s="868"/>
      <c r="CV14" s="869"/>
      <c r="CW14" s="867" t="s">
        <v>521</v>
      </c>
      <c r="CX14" s="868"/>
      <c r="CY14" s="868"/>
      <c r="CZ14" s="868"/>
      <c r="DA14" s="869"/>
      <c r="DB14" s="867" t="s">
        <v>521</v>
      </c>
      <c r="DC14" s="868"/>
      <c r="DD14" s="868"/>
      <c r="DE14" s="868"/>
      <c r="DF14" s="869"/>
      <c r="DG14" s="867" t="s">
        <v>521</v>
      </c>
      <c r="DH14" s="868"/>
      <c r="DI14" s="868"/>
      <c r="DJ14" s="868"/>
      <c r="DK14" s="869"/>
      <c r="DL14" s="867" t="s">
        <v>521</v>
      </c>
      <c r="DM14" s="868"/>
      <c r="DN14" s="868"/>
      <c r="DO14" s="868"/>
      <c r="DP14" s="869"/>
      <c r="DQ14" s="867" t="s">
        <v>588</v>
      </c>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t="s">
        <v>595</v>
      </c>
      <c r="BT15" s="855"/>
      <c r="BU15" s="855"/>
      <c r="BV15" s="855"/>
      <c r="BW15" s="855"/>
      <c r="BX15" s="855"/>
      <c r="BY15" s="855"/>
      <c r="BZ15" s="855"/>
      <c r="CA15" s="855"/>
      <c r="CB15" s="855"/>
      <c r="CC15" s="855"/>
      <c r="CD15" s="855"/>
      <c r="CE15" s="855"/>
      <c r="CF15" s="855"/>
      <c r="CG15" s="856"/>
      <c r="CH15" s="867">
        <v>0</v>
      </c>
      <c r="CI15" s="868"/>
      <c r="CJ15" s="868"/>
      <c r="CK15" s="868"/>
      <c r="CL15" s="869"/>
      <c r="CM15" s="867">
        <v>15</v>
      </c>
      <c r="CN15" s="868"/>
      <c r="CO15" s="868"/>
      <c r="CP15" s="868"/>
      <c r="CQ15" s="869"/>
      <c r="CR15" s="867">
        <v>1</v>
      </c>
      <c r="CS15" s="868"/>
      <c r="CT15" s="868"/>
      <c r="CU15" s="868"/>
      <c r="CV15" s="869"/>
      <c r="CW15" s="867" t="s">
        <v>521</v>
      </c>
      <c r="CX15" s="868"/>
      <c r="CY15" s="868"/>
      <c r="CZ15" s="868"/>
      <c r="DA15" s="869"/>
      <c r="DB15" s="867" t="s">
        <v>521</v>
      </c>
      <c r="DC15" s="868"/>
      <c r="DD15" s="868"/>
      <c r="DE15" s="868"/>
      <c r="DF15" s="869"/>
      <c r="DG15" s="867" t="s">
        <v>521</v>
      </c>
      <c r="DH15" s="868"/>
      <c r="DI15" s="868"/>
      <c r="DJ15" s="868"/>
      <c r="DK15" s="869"/>
      <c r="DL15" s="867" t="s">
        <v>521</v>
      </c>
      <c r="DM15" s="868"/>
      <c r="DN15" s="868"/>
      <c r="DO15" s="868"/>
      <c r="DP15" s="869"/>
      <c r="DQ15" s="867" t="s">
        <v>588</v>
      </c>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t="s">
        <v>623</v>
      </c>
      <c r="BT16" s="855"/>
      <c r="BU16" s="855"/>
      <c r="BV16" s="855"/>
      <c r="BW16" s="855"/>
      <c r="BX16" s="855"/>
      <c r="BY16" s="855"/>
      <c r="BZ16" s="855"/>
      <c r="CA16" s="855"/>
      <c r="CB16" s="855"/>
      <c r="CC16" s="855"/>
      <c r="CD16" s="855"/>
      <c r="CE16" s="855"/>
      <c r="CF16" s="855"/>
      <c r="CG16" s="856"/>
      <c r="CH16" s="867">
        <v>395</v>
      </c>
      <c r="CI16" s="868"/>
      <c r="CJ16" s="868"/>
      <c r="CK16" s="868"/>
      <c r="CL16" s="869"/>
      <c r="CM16" s="867">
        <v>4195</v>
      </c>
      <c r="CN16" s="868"/>
      <c r="CO16" s="868"/>
      <c r="CP16" s="868"/>
      <c r="CQ16" s="869"/>
      <c r="CR16" s="867">
        <v>2654</v>
      </c>
      <c r="CS16" s="868"/>
      <c r="CT16" s="868"/>
      <c r="CU16" s="868"/>
      <c r="CV16" s="869"/>
      <c r="CW16" s="867">
        <v>7</v>
      </c>
      <c r="CX16" s="868"/>
      <c r="CY16" s="868"/>
      <c r="CZ16" s="868"/>
      <c r="DA16" s="869"/>
      <c r="DB16" s="867">
        <v>6107</v>
      </c>
      <c r="DC16" s="868"/>
      <c r="DD16" s="868"/>
      <c r="DE16" s="868"/>
      <c r="DF16" s="869"/>
      <c r="DG16" s="867" t="s">
        <v>521</v>
      </c>
      <c r="DH16" s="868"/>
      <c r="DI16" s="868"/>
      <c r="DJ16" s="868"/>
      <c r="DK16" s="869"/>
      <c r="DL16" s="867" t="s">
        <v>521</v>
      </c>
      <c r="DM16" s="868"/>
      <c r="DN16" s="868"/>
      <c r="DO16" s="868"/>
      <c r="DP16" s="869"/>
      <c r="DQ16" s="867" t="s">
        <v>588</v>
      </c>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t="s">
        <v>624</v>
      </c>
      <c r="BT17" s="855"/>
      <c r="BU17" s="855"/>
      <c r="BV17" s="855"/>
      <c r="BW17" s="855"/>
      <c r="BX17" s="855"/>
      <c r="BY17" s="855"/>
      <c r="BZ17" s="855"/>
      <c r="CA17" s="855"/>
      <c r="CB17" s="855"/>
      <c r="CC17" s="855"/>
      <c r="CD17" s="855"/>
      <c r="CE17" s="855"/>
      <c r="CF17" s="855"/>
      <c r="CG17" s="856"/>
      <c r="CH17" s="867">
        <v>-379</v>
      </c>
      <c r="CI17" s="868"/>
      <c r="CJ17" s="868"/>
      <c r="CK17" s="868"/>
      <c r="CL17" s="869"/>
      <c r="CM17" s="867">
        <v>5028</v>
      </c>
      <c r="CN17" s="868"/>
      <c r="CO17" s="868"/>
      <c r="CP17" s="868"/>
      <c r="CQ17" s="869"/>
      <c r="CR17" s="867">
        <v>1</v>
      </c>
      <c r="CS17" s="868"/>
      <c r="CT17" s="868"/>
      <c r="CU17" s="868"/>
      <c r="CV17" s="869"/>
      <c r="CW17" s="867">
        <v>26</v>
      </c>
      <c r="CX17" s="868"/>
      <c r="CY17" s="868"/>
      <c r="CZ17" s="868"/>
      <c r="DA17" s="869"/>
      <c r="DB17" s="867" t="s">
        <v>521</v>
      </c>
      <c r="DC17" s="868"/>
      <c r="DD17" s="868"/>
      <c r="DE17" s="868"/>
      <c r="DF17" s="869"/>
      <c r="DG17" s="867" t="s">
        <v>521</v>
      </c>
      <c r="DH17" s="868"/>
      <c r="DI17" s="868"/>
      <c r="DJ17" s="868"/>
      <c r="DK17" s="869"/>
      <c r="DL17" s="867" t="s">
        <v>521</v>
      </c>
      <c r="DM17" s="868"/>
      <c r="DN17" s="868"/>
      <c r="DO17" s="868"/>
      <c r="DP17" s="869"/>
      <c r="DQ17" s="867" t="s">
        <v>588</v>
      </c>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t="s">
        <v>596</v>
      </c>
      <c r="BT18" s="855"/>
      <c r="BU18" s="855"/>
      <c r="BV18" s="855"/>
      <c r="BW18" s="855"/>
      <c r="BX18" s="855"/>
      <c r="BY18" s="855"/>
      <c r="BZ18" s="855"/>
      <c r="CA18" s="855"/>
      <c r="CB18" s="855"/>
      <c r="CC18" s="855"/>
      <c r="CD18" s="855"/>
      <c r="CE18" s="855"/>
      <c r="CF18" s="855"/>
      <c r="CG18" s="856"/>
      <c r="CH18" s="867">
        <v>1129</v>
      </c>
      <c r="CI18" s="868"/>
      <c r="CJ18" s="868"/>
      <c r="CK18" s="868"/>
      <c r="CL18" s="869"/>
      <c r="CM18" s="867">
        <v>6753</v>
      </c>
      <c r="CN18" s="868"/>
      <c r="CO18" s="868"/>
      <c r="CP18" s="868"/>
      <c r="CQ18" s="869"/>
      <c r="CR18" s="867">
        <v>1</v>
      </c>
      <c r="CS18" s="868"/>
      <c r="CT18" s="868"/>
      <c r="CU18" s="868"/>
      <c r="CV18" s="869"/>
      <c r="CW18" s="867" t="s">
        <v>521</v>
      </c>
      <c r="CX18" s="868"/>
      <c r="CY18" s="868"/>
      <c r="CZ18" s="868"/>
      <c r="DA18" s="869"/>
      <c r="DB18" s="867" t="s">
        <v>521</v>
      </c>
      <c r="DC18" s="868"/>
      <c r="DD18" s="868"/>
      <c r="DE18" s="868"/>
      <c r="DF18" s="869"/>
      <c r="DG18" s="867" t="s">
        <v>521</v>
      </c>
      <c r="DH18" s="868"/>
      <c r="DI18" s="868"/>
      <c r="DJ18" s="868"/>
      <c r="DK18" s="869"/>
      <c r="DL18" s="867" t="s">
        <v>521</v>
      </c>
      <c r="DM18" s="868"/>
      <c r="DN18" s="868"/>
      <c r="DO18" s="868"/>
      <c r="DP18" s="869"/>
      <c r="DQ18" s="867" t="s">
        <v>588</v>
      </c>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t="s">
        <v>625</v>
      </c>
      <c r="BT19" s="855"/>
      <c r="BU19" s="855"/>
      <c r="BV19" s="855"/>
      <c r="BW19" s="855"/>
      <c r="BX19" s="855"/>
      <c r="BY19" s="855"/>
      <c r="BZ19" s="855"/>
      <c r="CA19" s="855"/>
      <c r="CB19" s="855"/>
      <c r="CC19" s="855"/>
      <c r="CD19" s="855"/>
      <c r="CE19" s="855"/>
      <c r="CF19" s="855"/>
      <c r="CG19" s="856"/>
      <c r="CH19" s="867">
        <v>18</v>
      </c>
      <c r="CI19" s="868"/>
      <c r="CJ19" s="868"/>
      <c r="CK19" s="868"/>
      <c r="CL19" s="869"/>
      <c r="CM19" s="867">
        <v>222</v>
      </c>
      <c r="CN19" s="868"/>
      <c r="CO19" s="868"/>
      <c r="CP19" s="868"/>
      <c r="CQ19" s="869"/>
      <c r="CR19" s="867">
        <v>20</v>
      </c>
      <c r="CS19" s="868"/>
      <c r="CT19" s="868"/>
      <c r="CU19" s="868"/>
      <c r="CV19" s="869"/>
      <c r="CW19" s="867">
        <v>7</v>
      </c>
      <c r="CX19" s="868"/>
      <c r="CY19" s="868"/>
      <c r="CZ19" s="868"/>
      <c r="DA19" s="869"/>
      <c r="DB19" s="867" t="s">
        <v>521</v>
      </c>
      <c r="DC19" s="868"/>
      <c r="DD19" s="868"/>
      <c r="DE19" s="868"/>
      <c r="DF19" s="869"/>
      <c r="DG19" s="867" t="s">
        <v>521</v>
      </c>
      <c r="DH19" s="868"/>
      <c r="DI19" s="868"/>
      <c r="DJ19" s="868"/>
      <c r="DK19" s="869"/>
      <c r="DL19" s="867" t="s">
        <v>521</v>
      </c>
      <c r="DM19" s="868"/>
      <c r="DN19" s="868"/>
      <c r="DO19" s="868"/>
      <c r="DP19" s="869"/>
      <c r="DQ19" s="867" t="s">
        <v>588</v>
      </c>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v>221246</v>
      </c>
      <c r="R23" s="880"/>
      <c r="S23" s="880"/>
      <c r="T23" s="880"/>
      <c r="U23" s="880"/>
      <c r="V23" s="880">
        <v>215402</v>
      </c>
      <c r="W23" s="880"/>
      <c r="X23" s="880"/>
      <c r="Y23" s="880"/>
      <c r="Z23" s="880"/>
      <c r="AA23" s="880">
        <v>5844</v>
      </c>
      <c r="AB23" s="880"/>
      <c r="AC23" s="880"/>
      <c r="AD23" s="880"/>
      <c r="AE23" s="881"/>
      <c r="AF23" s="882">
        <v>4445</v>
      </c>
      <c r="AG23" s="880"/>
      <c r="AH23" s="880"/>
      <c r="AI23" s="880"/>
      <c r="AJ23" s="883"/>
      <c r="AK23" s="884"/>
      <c r="AL23" s="885"/>
      <c r="AM23" s="885"/>
      <c r="AN23" s="885"/>
      <c r="AO23" s="885"/>
      <c r="AP23" s="880">
        <v>160516</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34380</v>
      </c>
      <c r="R28" s="909"/>
      <c r="S28" s="909"/>
      <c r="T28" s="909"/>
      <c r="U28" s="909"/>
      <c r="V28" s="909">
        <v>33240</v>
      </c>
      <c r="W28" s="909"/>
      <c r="X28" s="909"/>
      <c r="Y28" s="909"/>
      <c r="Z28" s="909"/>
      <c r="AA28" s="909">
        <v>1139</v>
      </c>
      <c r="AB28" s="909"/>
      <c r="AC28" s="909"/>
      <c r="AD28" s="909"/>
      <c r="AE28" s="910"/>
      <c r="AF28" s="911">
        <v>1139</v>
      </c>
      <c r="AG28" s="909"/>
      <c r="AH28" s="909"/>
      <c r="AI28" s="909"/>
      <c r="AJ28" s="912"/>
      <c r="AK28" s="913">
        <v>3056</v>
      </c>
      <c r="AL28" s="904"/>
      <c r="AM28" s="904"/>
      <c r="AN28" s="904"/>
      <c r="AO28" s="904"/>
      <c r="AP28" s="904">
        <v>39</v>
      </c>
      <c r="AQ28" s="904"/>
      <c r="AR28" s="904"/>
      <c r="AS28" s="904"/>
      <c r="AT28" s="904"/>
      <c r="AU28" s="904">
        <v>4</v>
      </c>
      <c r="AV28" s="904"/>
      <c r="AW28" s="904"/>
      <c r="AX28" s="904"/>
      <c r="AY28" s="904"/>
      <c r="AZ28" s="905" t="s">
        <v>521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34678</v>
      </c>
      <c r="R29" s="845"/>
      <c r="S29" s="845"/>
      <c r="T29" s="845"/>
      <c r="U29" s="845"/>
      <c r="V29" s="845">
        <v>34056</v>
      </c>
      <c r="W29" s="845"/>
      <c r="X29" s="845"/>
      <c r="Y29" s="845"/>
      <c r="Z29" s="845"/>
      <c r="AA29" s="845">
        <v>622</v>
      </c>
      <c r="AB29" s="845"/>
      <c r="AC29" s="845"/>
      <c r="AD29" s="845"/>
      <c r="AE29" s="846"/>
      <c r="AF29" s="847">
        <v>622</v>
      </c>
      <c r="AG29" s="848"/>
      <c r="AH29" s="848"/>
      <c r="AI29" s="848"/>
      <c r="AJ29" s="849"/>
      <c r="AK29" s="916">
        <v>5096</v>
      </c>
      <c r="AL29" s="917"/>
      <c r="AM29" s="917"/>
      <c r="AN29" s="917"/>
      <c r="AO29" s="917"/>
      <c r="AP29" s="917" t="s">
        <v>521</v>
      </c>
      <c r="AQ29" s="917"/>
      <c r="AR29" s="917"/>
      <c r="AS29" s="917"/>
      <c r="AT29" s="917"/>
      <c r="AU29" s="917" t="s">
        <v>521</v>
      </c>
      <c r="AV29" s="917"/>
      <c r="AW29" s="917"/>
      <c r="AX29" s="917"/>
      <c r="AY29" s="917"/>
      <c r="AZ29" s="918" t="s">
        <v>521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5277</v>
      </c>
      <c r="R30" s="845"/>
      <c r="S30" s="845"/>
      <c r="T30" s="845"/>
      <c r="U30" s="845"/>
      <c r="V30" s="845">
        <v>5267</v>
      </c>
      <c r="W30" s="845"/>
      <c r="X30" s="845"/>
      <c r="Y30" s="845"/>
      <c r="Z30" s="845"/>
      <c r="AA30" s="845">
        <v>10</v>
      </c>
      <c r="AB30" s="845"/>
      <c r="AC30" s="845"/>
      <c r="AD30" s="845"/>
      <c r="AE30" s="846"/>
      <c r="AF30" s="847">
        <v>10</v>
      </c>
      <c r="AG30" s="848"/>
      <c r="AH30" s="848"/>
      <c r="AI30" s="848"/>
      <c r="AJ30" s="849"/>
      <c r="AK30" s="916">
        <v>1029</v>
      </c>
      <c r="AL30" s="917"/>
      <c r="AM30" s="917"/>
      <c r="AN30" s="917"/>
      <c r="AO30" s="917"/>
      <c r="AP30" s="917" t="s">
        <v>521</v>
      </c>
      <c r="AQ30" s="917"/>
      <c r="AR30" s="917"/>
      <c r="AS30" s="917"/>
      <c r="AT30" s="917"/>
      <c r="AU30" s="917" t="s">
        <v>521</v>
      </c>
      <c r="AV30" s="917"/>
      <c r="AW30" s="917"/>
      <c r="AX30" s="917"/>
      <c r="AY30" s="917"/>
      <c r="AZ30" s="918" t="s">
        <v>521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124</v>
      </c>
      <c r="R31" s="845"/>
      <c r="S31" s="845"/>
      <c r="T31" s="845"/>
      <c r="U31" s="845"/>
      <c r="V31" s="845">
        <v>124</v>
      </c>
      <c r="W31" s="845"/>
      <c r="X31" s="845"/>
      <c r="Y31" s="845"/>
      <c r="Z31" s="845"/>
      <c r="AA31" s="845">
        <v>0</v>
      </c>
      <c r="AB31" s="845"/>
      <c r="AC31" s="845"/>
      <c r="AD31" s="845"/>
      <c r="AE31" s="846"/>
      <c r="AF31" s="847" t="s">
        <v>409</v>
      </c>
      <c r="AG31" s="848"/>
      <c r="AH31" s="848"/>
      <c r="AI31" s="848"/>
      <c r="AJ31" s="849"/>
      <c r="AK31" s="916">
        <v>6</v>
      </c>
      <c r="AL31" s="917"/>
      <c r="AM31" s="917"/>
      <c r="AN31" s="917"/>
      <c r="AO31" s="917"/>
      <c r="AP31" s="917" t="s">
        <v>521</v>
      </c>
      <c r="AQ31" s="917"/>
      <c r="AR31" s="917"/>
      <c r="AS31" s="917"/>
      <c r="AT31" s="917"/>
      <c r="AU31" s="917" t="s">
        <v>521</v>
      </c>
      <c r="AV31" s="917"/>
      <c r="AW31" s="917"/>
      <c r="AX31" s="917"/>
      <c r="AY31" s="917"/>
      <c r="AZ31" s="918" t="s">
        <v>521</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6935</v>
      </c>
      <c r="R32" s="845"/>
      <c r="S32" s="845"/>
      <c r="T32" s="845"/>
      <c r="U32" s="845"/>
      <c r="V32" s="845">
        <v>5517</v>
      </c>
      <c r="W32" s="845"/>
      <c r="X32" s="845"/>
      <c r="Y32" s="845"/>
      <c r="Z32" s="845"/>
      <c r="AA32" s="845">
        <v>1418</v>
      </c>
      <c r="AB32" s="845"/>
      <c r="AC32" s="845"/>
      <c r="AD32" s="845"/>
      <c r="AE32" s="846"/>
      <c r="AF32" s="847">
        <v>13988</v>
      </c>
      <c r="AG32" s="848"/>
      <c r="AH32" s="848"/>
      <c r="AI32" s="848"/>
      <c r="AJ32" s="849"/>
      <c r="AK32" s="916">
        <v>578</v>
      </c>
      <c r="AL32" s="917"/>
      <c r="AM32" s="917"/>
      <c r="AN32" s="917"/>
      <c r="AO32" s="917"/>
      <c r="AP32" s="917">
        <v>30560</v>
      </c>
      <c r="AQ32" s="917"/>
      <c r="AR32" s="917"/>
      <c r="AS32" s="917"/>
      <c r="AT32" s="917"/>
      <c r="AU32" s="917">
        <v>3973</v>
      </c>
      <c r="AV32" s="917"/>
      <c r="AW32" s="917"/>
      <c r="AX32" s="917"/>
      <c r="AY32" s="917"/>
      <c r="AZ32" s="918" t="s">
        <v>521</v>
      </c>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412</v>
      </c>
      <c r="C33" s="842"/>
      <c r="D33" s="842"/>
      <c r="E33" s="842"/>
      <c r="F33" s="842"/>
      <c r="G33" s="842"/>
      <c r="H33" s="842"/>
      <c r="I33" s="842"/>
      <c r="J33" s="842"/>
      <c r="K33" s="842"/>
      <c r="L33" s="842"/>
      <c r="M33" s="842"/>
      <c r="N33" s="842"/>
      <c r="O33" s="842"/>
      <c r="P33" s="843"/>
      <c r="Q33" s="844">
        <v>14303</v>
      </c>
      <c r="R33" s="845"/>
      <c r="S33" s="845"/>
      <c r="T33" s="845"/>
      <c r="U33" s="845"/>
      <c r="V33" s="845">
        <v>11867</v>
      </c>
      <c r="W33" s="845"/>
      <c r="X33" s="845"/>
      <c r="Y33" s="845"/>
      <c r="Z33" s="845"/>
      <c r="AA33" s="845">
        <v>2436</v>
      </c>
      <c r="AB33" s="845"/>
      <c r="AC33" s="845"/>
      <c r="AD33" s="845"/>
      <c r="AE33" s="846"/>
      <c r="AF33" s="847">
        <v>5238</v>
      </c>
      <c r="AG33" s="848"/>
      <c r="AH33" s="848"/>
      <c r="AI33" s="848"/>
      <c r="AJ33" s="849"/>
      <c r="AK33" s="916">
        <v>4584</v>
      </c>
      <c r="AL33" s="917"/>
      <c r="AM33" s="917"/>
      <c r="AN33" s="917"/>
      <c r="AO33" s="917"/>
      <c r="AP33" s="917">
        <v>80309</v>
      </c>
      <c r="AQ33" s="917"/>
      <c r="AR33" s="917"/>
      <c r="AS33" s="917"/>
      <c r="AT33" s="917"/>
      <c r="AU33" s="917">
        <v>42001</v>
      </c>
      <c r="AV33" s="917"/>
      <c r="AW33" s="917"/>
      <c r="AX33" s="917"/>
      <c r="AY33" s="917"/>
      <c r="AZ33" s="918" t="s">
        <v>521</v>
      </c>
      <c r="BA33" s="918"/>
      <c r="BB33" s="918"/>
      <c r="BC33" s="918"/>
      <c r="BD33" s="918"/>
      <c r="BE33" s="914" t="s">
        <v>411</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413</v>
      </c>
      <c r="C34" s="842"/>
      <c r="D34" s="842"/>
      <c r="E34" s="842"/>
      <c r="F34" s="842"/>
      <c r="G34" s="842"/>
      <c r="H34" s="842"/>
      <c r="I34" s="842"/>
      <c r="J34" s="842"/>
      <c r="K34" s="842"/>
      <c r="L34" s="842"/>
      <c r="M34" s="842"/>
      <c r="N34" s="842"/>
      <c r="O34" s="842"/>
      <c r="P34" s="843"/>
      <c r="Q34" s="844">
        <v>95</v>
      </c>
      <c r="R34" s="845"/>
      <c r="S34" s="845"/>
      <c r="T34" s="845"/>
      <c r="U34" s="845"/>
      <c r="V34" s="845">
        <v>114</v>
      </c>
      <c r="W34" s="845"/>
      <c r="X34" s="845"/>
      <c r="Y34" s="845"/>
      <c r="Z34" s="845"/>
      <c r="AA34" s="845">
        <v>-19</v>
      </c>
      <c r="AB34" s="845"/>
      <c r="AC34" s="845"/>
      <c r="AD34" s="845"/>
      <c r="AE34" s="846"/>
      <c r="AF34" s="847">
        <v>77</v>
      </c>
      <c r="AG34" s="848"/>
      <c r="AH34" s="848"/>
      <c r="AI34" s="848"/>
      <c r="AJ34" s="849"/>
      <c r="AK34" s="916">
        <v>98</v>
      </c>
      <c r="AL34" s="917"/>
      <c r="AM34" s="917"/>
      <c r="AN34" s="917"/>
      <c r="AO34" s="917"/>
      <c r="AP34" s="917">
        <v>389</v>
      </c>
      <c r="AQ34" s="917"/>
      <c r="AR34" s="917"/>
      <c r="AS34" s="917"/>
      <c r="AT34" s="917"/>
      <c r="AU34" s="917">
        <v>384</v>
      </c>
      <c r="AV34" s="917"/>
      <c r="AW34" s="917"/>
      <c r="AX34" s="917"/>
      <c r="AY34" s="917"/>
      <c r="AZ34" s="918" t="s">
        <v>521</v>
      </c>
      <c r="BA34" s="918"/>
      <c r="BB34" s="918"/>
      <c r="BC34" s="918"/>
      <c r="BD34" s="918"/>
      <c r="BE34" s="914" t="s">
        <v>414</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415</v>
      </c>
      <c r="C35" s="842"/>
      <c r="D35" s="842"/>
      <c r="E35" s="842"/>
      <c r="F35" s="842"/>
      <c r="G35" s="842"/>
      <c r="H35" s="842"/>
      <c r="I35" s="842"/>
      <c r="J35" s="842"/>
      <c r="K35" s="842"/>
      <c r="L35" s="842"/>
      <c r="M35" s="842"/>
      <c r="N35" s="842"/>
      <c r="O35" s="842"/>
      <c r="P35" s="843"/>
      <c r="Q35" s="844">
        <v>464</v>
      </c>
      <c r="R35" s="845"/>
      <c r="S35" s="845"/>
      <c r="T35" s="845"/>
      <c r="U35" s="845"/>
      <c r="V35" s="845">
        <v>521</v>
      </c>
      <c r="W35" s="845"/>
      <c r="X35" s="845"/>
      <c r="Y35" s="845"/>
      <c r="Z35" s="845"/>
      <c r="AA35" s="845">
        <v>-57</v>
      </c>
      <c r="AB35" s="845"/>
      <c r="AC35" s="845"/>
      <c r="AD35" s="845"/>
      <c r="AE35" s="846"/>
      <c r="AF35" s="847">
        <v>1469</v>
      </c>
      <c r="AG35" s="848"/>
      <c r="AH35" s="848"/>
      <c r="AI35" s="848"/>
      <c r="AJ35" s="849"/>
      <c r="AK35" s="916" t="s">
        <v>521</v>
      </c>
      <c r="AL35" s="917"/>
      <c r="AM35" s="917"/>
      <c r="AN35" s="917"/>
      <c r="AO35" s="917"/>
      <c r="AP35" s="917" t="s">
        <v>521</v>
      </c>
      <c r="AQ35" s="917"/>
      <c r="AR35" s="917"/>
      <c r="AS35" s="917"/>
      <c r="AT35" s="917"/>
      <c r="AU35" s="917" t="s">
        <v>521</v>
      </c>
      <c r="AV35" s="917"/>
      <c r="AW35" s="917"/>
      <c r="AX35" s="917"/>
      <c r="AY35" s="917"/>
      <c r="AZ35" s="918" t="s">
        <v>521</v>
      </c>
      <c r="BA35" s="918"/>
      <c r="BB35" s="918"/>
      <c r="BC35" s="918"/>
      <c r="BD35" s="918"/>
      <c r="BE35" s="914" t="s">
        <v>416</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620</v>
      </c>
      <c r="C36" s="842"/>
      <c r="D36" s="842"/>
      <c r="E36" s="842"/>
      <c r="F36" s="842"/>
      <c r="G36" s="842"/>
      <c r="H36" s="842"/>
      <c r="I36" s="842"/>
      <c r="J36" s="842"/>
      <c r="K36" s="842"/>
      <c r="L36" s="842"/>
      <c r="M36" s="842"/>
      <c r="N36" s="842"/>
      <c r="O36" s="842"/>
      <c r="P36" s="843"/>
      <c r="Q36" s="844">
        <v>78</v>
      </c>
      <c r="R36" s="845"/>
      <c r="S36" s="845"/>
      <c r="T36" s="845"/>
      <c r="U36" s="845"/>
      <c r="V36" s="845">
        <v>78</v>
      </c>
      <c r="W36" s="845"/>
      <c r="X36" s="845"/>
      <c r="Y36" s="845"/>
      <c r="Z36" s="845"/>
      <c r="AA36" s="845">
        <v>0</v>
      </c>
      <c r="AB36" s="845"/>
      <c r="AC36" s="845"/>
      <c r="AD36" s="845"/>
      <c r="AE36" s="846"/>
      <c r="AF36" s="847">
        <v>0</v>
      </c>
      <c r="AG36" s="848"/>
      <c r="AH36" s="848"/>
      <c r="AI36" s="848"/>
      <c r="AJ36" s="849"/>
      <c r="AK36" s="916">
        <v>73</v>
      </c>
      <c r="AL36" s="917"/>
      <c r="AM36" s="917"/>
      <c r="AN36" s="917"/>
      <c r="AO36" s="917"/>
      <c r="AP36" s="917">
        <v>5</v>
      </c>
      <c r="AQ36" s="917"/>
      <c r="AR36" s="917"/>
      <c r="AS36" s="917"/>
      <c r="AT36" s="917"/>
      <c r="AU36" s="917" t="s">
        <v>521</v>
      </c>
      <c r="AV36" s="917"/>
      <c r="AW36" s="917"/>
      <c r="AX36" s="917"/>
      <c r="AY36" s="917"/>
      <c r="AZ36" s="918" t="s">
        <v>521</v>
      </c>
      <c r="BA36" s="918"/>
      <c r="BB36" s="918"/>
      <c r="BC36" s="918"/>
      <c r="BD36" s="918"/>
      <c r="BE36" s="914" t="s">
        <v>417</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22543</v>
      </c>
      <c r="AG63" s="928"/>
      <c r="AH63" s="928"/>
      <c r="AI63" s="928"/>
      <c r="AJ63" s="929"/>
      <c r="AK63" s="930"/>
      <c r="AL63" s="925"/>
      <c r="AM63" s="925"/>
      <c r="AN63" s="925"/>
      <c r="AO63" s="925"/>
      <c r="AP63" s="928">
        <v>111297</v>
      </c>
      <c r="AQ63" s="928"/>
      <c r="AR63" s="928"/>
      <c r="AS63" s="928"/>
      <c r="AT63" s="928"/>
      <c r="AU63" s="928">
        <v>46362</v>
      </c>
      <c r="AV63" s="928"/>
      <c r="AW63" s="928"/>
      <c r="AX63" s="928"/>
      <c r="AY63" s="928"/>
      <c r="AZ63" s="932"/>
      <c r="BA63" s="932"/>
      <c r="BB63" s="932"/>
      <c r="BC63" s="932"/>
      <c r="BD63" s="932"/>
      <c r="BE63" s="933"/>
      <c r="BF63" s="933"/>
      <c r="BG63" s="933"/>
      <c r="BH63" s="933"/>
      <c r="BI63" s="934"/>
      <c r="BJ63" s="935" t="s">
        <v>388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421</v>
      </c>
      <c r="B66" s="827"/>
      <c r="C66" s="827"/>
      <c r="D66" s="827"/>
      <c r="E66" s="827"/>
      <c r="F66" s="827"/>
      <c r="G66" s="827"/>
      <c r="H66" s="827"/>
      <c r="I66" s="827"/>
      <c r="J66" s="827"/>
      <c r="K66" s="827"/>
      <c r="L66" s="827"/>
      <c r="M66" s="827"/>
      <c r="N66" s="827"/>
      <c r="O66" s="827"/>
      <c r="P66" s="828"/>
      <c r="Q66" s="803" t="s">
        <v>422</v>
      </c>
      <c r="R66" s="804"/>
      <c r="S66" s="804"/>
      <c r="T66" s="804"/>
      <c r="U66" s="805"/>
      <c r="V66" s="803" t="s">
        <v>423</v>
      </c>
      <c r="W66" s="804"/>
      <c r="X66" s="804"/>
      <c r="Y66" s="804"/>
      <c r="Z66" s="805"/>
      <c r="AA66" s="803" t="s">
        <v>399</v>
      </c>
      <c r="AB66" s="804"/>
      <c r="AC66" s="804"/>
      <c r="AD66" s="804"/>
      <c r="AE66" s="805"/>
      <c r="AF66" s="938" t="s">
        <v>424</v>
      </c>
      <c r="AG66" s="899"/>
      <c r="AH66" s="899"/>
      <c r="AI66" s="899"/>
      <c r="AJ66" s="939"/>
      <c r="AK66" s="803" t="s">
        <v>425</v>
      </c>
      <c r="AL66" s="827"/>
      <c r="AM66" s="827"/>
      <c r="AN66" s="827"/>
      <c r="AO66" s="828"/>
      <c r="AP66" s="803" t="s">
        <v>426</v>
      </c>
      <c r="AQ66" s="804"/>
      <c r="AR66" s="804"/>
      <c r="AS66" s="804"/>
      <c r="AT66" s="805"/>
      <c r="AU66" s="803" t="s">
        <v>427</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598</v>
      </c>
      <c r="C68" s="956"/>
      <c r="D68" s="956"/>
      <c r="E68" s="956"/>
      <c r="F68" s="956"/>
      <c r="G68" s="956"/>
      <c r="H68" s="956"/>
      <c r="I68" s="956"/>
      <c r="J68" s="956"/>
      <c r="K68" s="956"/>
      <c r="L68" s="956"/>
      <c r="M68" s="956"/>
      <c r="N68" s="956"/>
      <c r="O68" s="956"/>
      <c r="P68" s="957"/>
      <c r="Q68" s="958"/>
      <c r="R68" s="952"/>
      <c r="S68" s="952"/>
      <c r="T68" s="952"/>
      <c r="U68" s="952"/>
      <c r="V68" s="952"/>
      <c r="W68" s="952"/>
      <c r="X68" s="952"/>
      <c r="Y68" s="952"/>
      <c r="Z68" s="952"/>
      <c r="AA68" s="952"/>
      <c r="AB68" s="952"/>
      <c r="AC68" s="952"/>
      <c r="AD68" s="952"/>
      <c r="AE68" s="952"/>
      <c r="AF68" s="952"/>
      <c r="AG68" s="952"/>
      <c r="AH68" s="952"/>
      <c r="AI68" s="952"/>
      <c r="AJ68" s="952"/>
      <c r="AK68" s="952"/>
      <c r="AL68" s="952"/>
      <c r="AM68" s="952"/>
      <c r="AN68" s="952"/>
      <c r="AO68" s="952"/>
      <c r="AP68" s="952"/>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599</v>
      </c>
      <c r="C69" s="960"/>
      <c r="D69" s="960"/>
      <c r="E69" s="960"/>
      <c r="F69" s="960"/>
      <c r="G69" s="960"/>
      <c r="H69" s="960"/>
      <c r="I69" s="960"/>
      <c r="J69" s="960"/>
      <c r="K69" s="960"/>
      <c r="L69" s="960"/>
      <c r="M69" s="960"/>
      <c r="N69" s="960"/>
      <c r="O69" s="960"/>
      <c r="P69" s="961"/>
      <c r="Q69" s="962">
        <v>607</v>
      </c>
      <c r="R69" s="963"/>
      <c r="S69" s="963"/>
      <c r="T69" s="963"/>
      <c r="U69" s="916"/>
      <c r="V69" s="964">
        <v>488</v>
      </c>
      <c r="W69" s="963"/>
      <c r="X69" s="963"/>
      <c r="Y69" s="963"/>
      <c r="Z69" s="916"/>
      <c r="AA69" s="964">
        <v>119</v>
      </c>
      <c r="AB69" s="963"/>
      <c r="AC69" s="963"/>
      <c r="AD69" s="963"/>
      <c r="AE69" s="916"/>
      <c r="AF69" s="917">
        <v>120</v>
      </c>
      <c r="AG69" s="917"/>
      <c r="AH69" s="917"/>
      <c r="AI69" s="917"/>
      <c r="AJ69" s="917"/>
      <c r="AK69" s="917" t="s">
        <v>588</v>
      </c>
      <c r="AL69" s="917"/>
      <c r="AM69" s="917"/>
      <c r="AN69" s="917"/>
      <c r="AO69" s="917"/>
      <c r="AP69" s="917" t="s">
        <v>588</v>
      </c>
      <c r="AQ69" s="917"/>
      <c r="AR69" s="917"/>
      <c r="AS69" s="917"/>
      <c r="AT69" s="917"/>
      <c r="AU69" s="917" t="s">
        <v>588</v>
      </c>
      <c r="AV69" s="917"/>
      <c r="AW69" s="917"/>
      <c r="AX69" s="917"/>
      <c r="AY69" s="917"/>
      <c r="AZ69" s="965"/>
      <c r="BA69" s="965"/>
      <c r="BB69" s="965"/>
      <c r="BC69" s="965"/>
      <c r="BD69" s="966"/>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600</v>
      </c>
      <c r="C70" s="960"/>
      <c r="D70" s="960"/>
      <c r="E70" s="960"/>
      <c r="F70" s="960"/>
      <c r="G70" s="960"/>
      <c r="H70" s="960"/>
      <c r="I70" s="960"/>
      <c r="J70" s="960"/>
      <c r="K70" s="960"/>
      <c r="L70" s="960"/>
      <c r="M70" s="960"/>
      <c r="N70" s="960"/>
      <c r="O70" s="960"/>
      <c r="P70" s="961"/>
      <c r="Q70" s="962">
        <v>559</v>
      </c>
      <c r="R70" s="963"/>
      <c r="S70" s="963"/>
      <c r="T70" s="963"/>
      <c r="U70" s="916"/>
      <c r="V70" s="964">
        <v>555</v>
      </c>
      <c r="W70" s="963"/>
      <c r="X70" s="963"/>
      <c r="Y70" s="963"/>
      <c r="Z70" s="916"/>
      <c r="AA70" s="964">
        <v>4</v>
      </c>
      <c r="AB70" s="963"/>
      <c r="AC70" s="963"/>
      <c r="AD70" s="963"/>
      <c r="AE70" s="916"/>
      <c r="AF70" s="917">
        <v>84</v>
      </c>
      <c r="AG70" s="917"/>
      <c r="AH70" s="917"/>
      <c r="AI70" s="917"/>
      <c r="AJ70" s="917"/>
      <c r="AK70" s="917">
        <v>102</v>
      </c>
      <c r="AL70" s="917"/>
      <c r="AM70" s="917"/>
      <c r="AN70" s="917"/>
      <c r="AO70" s="917"/>
      <c r="AP70" s="917">
        <v>184</v>
      </c>
      <c r="AQ70" s="917"/>
      <c r="AR70" s="917"/>
      <c r="AS70" s="917"/>
      <c r="AT70" s="917"/>
      <c r="AU70" s="917">
        <v>115</v>
      </c>
      <c r="AV70" s="917"/>
      <c r="AW70" s="917"/>
      <c r="AX70" s="917"/>
      <c r="AY70" s="917"/>
      <c r="AZ70" s="965"/>
      <c r="BA70" s="965"/>
      <c r="BB70" s="965"/>
      <c r="BC70" s="965"/>
      <c r="BD70" s="966"/>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601</v>
      </c>
      <c r="C71" s="960"/>
      <c r="D71" s="960"/>
      <c r="E71" s="960"/>
      <c r="F71" s="960"/>
      <c r="G71" s="960"/>
      <c r="H71" s="960"/>
      <c r="I71" s="960"/>
      <c r="J71" s="960"/>
      <c r="K71" s="960"/>
      <c r="L71" s="960"/>
      <c r="M71" s="960"/>
      <c r="N71" s="960"/>
      <c r="O71" s="960"/>
      <c r="P71" s="961"/>
      <c r="Q71" s="962">
        <v>11</v>
      </c>
      <c r="R71" s="963"/>
      <c r="S71" s="963"/>
      <c r="T71" s="963"/>
      <c r="U71" s="916"/>
      <c r="V71" s="964">
        <v>4</v>
      </c>
      <c r="W71" s="963"/>
      <c r="X71" s="963"/>
      <c r="Y71" s="963"/>
      <c r="Z71" s="916"/>
      <c r="AA71" s="964">
        <v>7</v>
      </c>
      <c r="AB71" s="963"/>
      <c r="AC71" s="963"/>
      <c r="AD71" s="963"/>
      <c r="AE71" s="916"/>
      <c r="AF71" s="917">
        <v>7</v>
      </c>
      <c r="AG71" s="917"/>
      <c r="AH71" s="917"/>
      <c r="AI71" s="917"/>
      <c r="AJ71" s="917"/>
      <c r="AK71" s="917" t="s">
        <v>626</v>
      </c>
      <c r="AL71" s="917"/>
      <c r="AM71" s="917"/>
      <c r="AN71" s="917"/>
      <c r="AO71" s="917"/>
      <c r="AP71" s="917" t="s">
        <v>588</v>
      </c>
      <c r="AQ71" s="917"/>
      <c r="AR71" s="917"/>
      <c r="AS71" s="917"/>
      <c r="AT71" s="917"/>
      <c r="AU71" s="917" t="s">
        <v>588</v>
      </c>
      <c r="AV71" s="917"/>
      <c r="AW71" s="917"/>
      <c r="AX71" s="917"/>
      <c r="AY71" s="917"/>
      <c r="AZ71" s="965"/>
      <c r="BA71" s="965"/>
      <c r="BB71" s="965"/>
      <c r="BC71" s="965"/>
      <c r="BD71" s="966"/>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602</v>
      </c>
      <c r="C72" s="960"/>
      <c r="D72" s="960"/>
      <c r="E72" s="960"/>
      <c r="F72" s="960"/>
      <c r="G72" s="960"/>
      <c r="H72" s="960"/>
      <c r="I72" s="960"/>
      <c r="J72" s="960"/>
      <c r="K72" s="960"/>
      <c r="L72" s="960"/>
      <c r="M72" s="960"/>
      <c r="N72" s="960"/>
      <c r="O72" s="960"/>
      <c r="P72" s="961"/>
      <c r="Q72" s="962">
        <v>9259</v>
      </c>
      <c r="R72" s="963"/>
      <c r="S72" s="963"/>
      <c r="T72" s="963"/>
      <c r="U72" s="916"/>
      <c r="V72" s="964">
        <v>7936</v>
      </c>
      <c r="W72" s="963"/>
      <c r="X72" s="963"/>
      <c r="Y72" s="963"/>
      <c r="Z72" s="916"/>
      <c r="AA72" s="964">
        <v>1323</v>
      </c>
      <c r="AB72" s="963"/>
      <c r="AC72" s="963"/>
      <c r="AD72" s="963"/>
      <c r="AE72" s="916"/>
      <c r="AF72" s="917">
        <v>1323</v>
      </c>
      <c r="AG72" s="917"/>
      <c r="AH72" s="917"/>
      <c r="AI72" s="917"/>
      <c r="AJ72" s="917"/>
      <c r="AK72" s="917" t="s">
        <v>626</v>
      </c>
      <c r="AL72" s="917"/>
      <c r="AM72" s="917"/>
      <c r="AN72" s="917"/>
      <c r="AO72" s="917"/>
      <c r="AP72" s="917">
        <v>17481</v>
      </c>
      <c r="AQ72" s="917"/>
      <c r="AR72" s="917"/>
      <c r="AS72" s="917"/>
      <c r="AT72" s="917"/>
      <c r="AU72" s="917">
        <v>12779</v>
      </c>
      <c r="AV72" s="917"/>
      <c r="AW72" s="917"/>
      <c r="AX72" s="917"/>
      <c r="AY72" s="917"/>
      <c r="AZ72" s="965"/>
      <c r="BA72" s="965"/>
      <c r="BB72" s="965"/>
      <c r="BC72" s="965"/>
      <c r="BD72" s="966"/>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603</v>
      </c>
      <c r="C73" s="960"/>
      <c r="D73" s="960"/>
      <c r="E73" s="960"/>
      <c r="F73" s="960"/>
      <c r="G73" s="960"/>
      <c r="H73" s="960"/>
      <c r="I73" s="960"/>
      <c r="J73" s="960"/>
      <c r="K73" s="960"/>
      <c r="L73" s="960"/>
      <c r="M73" s="960"/>
      <c r="N73" s="960"/>
      <c r="O73" s="960"/>
      <c r="P73" s="961"/>
      <c r="Q73" s="967">
        <v>240</v>
      </c>
      <c r="R73" s="917"/>
      <c r="S73" s="917"/>
      <c r="T73" s="917"/>
      <c r="U73" s="917"/>
      <c r="V73" s="917">
        <v>230</v>
      </c>
      <c r="W73" s="917"/>
      <c r="X73" s="917"/>
      <c r="Y73" s="917"/>
      <c r="Z73" s="917"/>
      <c r="AA73" s="917">
        <v>10</v>
      </c>
      <c r="AB73" s="917"/>
      <c r="AC73" s="917"/>
      <c r="AD73" s="917"/>
      <c r="AE73" s="917"/>
      <c r="AF73" s="917">
        <v>10</v>
      </c>
      <c r="AG73" s="917"/>
      <c r="AH73" s="917"/>
      <c r="AI73" s="917"/>
      <c r="AJ73" s="917"/>
      <c r="AK73" s="917" t="s">
        <v>627</v>
      </c>
      <c r="AL73" s="917"/>
      <c r="AM73" s="917"/>
      <c r="AN73" s="917"/>
      <c r="AO73" s="917"/>
      <c r="AP73" s="917" t="s">
        <v>611</v>
      </c>
      <c r="AQ73" s="917"/>
      <c r="AR73" s="917"/>
      <c r="AS73" s="917"/>
      <c r="AT73" s="917"/>
      <c r="AU73" s="917" t="s">
        <v>588</v>
      </c>
      <c r="AV73" s="917"/>
      <c r="AW73" s="917"/>
      <c r="AX73" s="917"/>
      <c r="AY73" s="917"/>
      <c r="AZ73" s="965"/>
      <c r="BA73" s="965"/>
      <c r="BB73" s="965"/>
      <c r="BC73" s="965"/>
      <c r="BD73" s="966"/>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604</v>
      </c>
      <c r="C74" s="960"/>
      <c r="D74" s="960"/>
      <c r="E74" s="960"/>
      <c r="F74" s="960"/>
      <c r="G74" s="960"/>
      <c r="H74" s="960"/>
      <c r="I74" s="960"/>
      <c r="J74" s="960"/>
      <c r="K74" s="960"/>
      <c r="L74" s="960"/>
      <c r="M74" s="960"/>
      <c r="N74" s="960"/>
      <c r="O74" s="960"/>
      <c r="P74" s="961"/>
      <c r="Q74" s="967">
        <v>234</v>
      </c>
      <c r="R74" s="917"/>
      <c r="S74" s="917"/>
      <c r="T74" s="917"/>
      <c r="U74" s="917"/>
      <c r="V74" s="917">
        <v>221</v>
      </c>
      <c r="W74" s="917"/>
      <c r="X74" s="917"/>
      <c r="Y74" s="917"/>
      <c r="Z74" s="917"/>
      <c r="AA74" s="917">
        <v>13</v>
      </c>
      <c r="AB74" s="917"/>
      <c r="AC74" s="917"/>
      <c r="AD74" s="917"/>
      <c r="AE74" s="917"/>
      <c r="AF74" s="917">
        <v>13</v>
      </c>
      <c r="AG74" s="917"/>
      <c r="AH74" s="917"/>
      <c r="AI74" s="917"/>
      <c r="AJ74" s="917"/>
      <c r="AK74" s="917">
        <v>28</v>
      </c>
      <c r="AL74" s="917"/>
      <c r="AM74" s="917"/>
      <c r="AN74" s="917"/>
      <c r="AO74" s="917"/>
      <c r="AP74" s="917" t="s">
        <v>612</v>
      </c>
      <c r="AQ74" s="917"/>
      <c r="AR74" s="917"/>
      <c r="AS74" s="917"/>
      <c r="AT74" s="917"/>
      <c r="AU74" s="917" t="s">
        <v>588</v>
      </c>
      <c r="AV74" s="917"/>
      <c r="AW74" s="917"/>
      <c r="AX74" s="917"/>
      <c r="AY74" s="917"/>
      <c r="AZ74" s="965"/>
      <c r="BA74" s="965"/>
      <c r="BB74" s="965"/>
      <c r="BC74" s="965"/>
      <c r="BD74" s="966"/>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605</v>
      </c>
      <c r="C75" s="960"/>
      <c r="D75" s="960"/>
      <c r="E75" s="960"/>
      <c r="F75" s="960"/>
      <c r="G75" s="960"/>
      <c r="H75" s="960"/>
      <c r="I75" s="960"/>
      <c r="J75" s="960"/>
      <c r="K75" s="960"/>
      <c r="L75" s="960"/>
      <c r="M75" s="960"/>
      <c r="N75" s="960"/>
      <c r="O75" s="960"/>
      <c r="P75" s="961"/>
      <c r="Q75" s="962"/>
      <c r="R75" s="963"/>
      <c r="S75" s="963"/>
      <c r="T75" s="963"/>
      <c r="U75" s="916"/>
      <c r="V75" s="964"/>
      <c r="W75" s="963"/>
      <c r="X75" s="963"/>
      <c r="Y75" s="963"/>
      <c r="Z75" s="916"/>
      <c r="AA75" s="964"/>
      <c r="AB75" s="963"/>
      <c r="AC75" s="963"/>
      <c r="AD75" s="963"/>
      <c r="AE75" s="916"/>
      <c r="AF75" s="964"/>
      <c r="AG75" s="963"/>
      <c r="AH75" s="963"/>
      <c r="AI75" s="963"/>
      <c r="AJ75" s="916"/>
      <c r="AK75" s="964"/>
      <c r="AL75" s="963"/>
      <c r="AM75" s="963"/>
      <c r="AN75" s="963"/>
      <c r="AO75" s="916"/>
      <c r="AP75" s="964"/>
      <c r="AQ75" s="963"/>
      <c r="AR75" s="963"/>
      <c r="AS75" s="963"/>
      <c r="AT75" s="916"/>
      <c r="AU75" s="964"/>
      <c r="AV75" s="963"/>
      <c r="AW75" s="963"/>
      <c r="AX75" s="963"/>
      <c r="AY75" s="916"/>
      <c r="AZ75" s="965"/>
      <c r="BA75" s="965"/>
      <c r="BB75" s="965"/>
      <c r="BC75" s="965"/>
      <c r="BD75" s="966"/>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606</v>
      </c>
      <c r="C76" s="960"/>
      <c r="D76" s="960"/>
      <c r="E76" s="960"/>
      <c r="F76" s="960"/>
      <c r="G76" s="960"/>
      <c r="H76" s="960"/>
      <c r="I76" s="960"/>
      <c r="J76" s="960"/>
      <c r="K76" s="960"/>
      <c r="L76" s="960"/>
      <c r="M76" s="960"/>
      <c r="N76" s="960"/>
      <c r="O76" s="960"/>
      <c r="P76" s="961"/>
      <c r="Q76" s="962">
        <v>600</v>
      </c>
      <c r="R76" s="963"/>
      <c r="S76" s="963"/>
      <c r="T76" s="963"/>
      <c r="U76" s="916"/>
      <c r="V76" s="964">
        <v>537</v>
      </c>
      <c r="W76" s="963"/>
      <c r="X76" s="963"/>
      <c r="Y76" s="963"/>
      <c r="Z76" s="916"/>
      <c r="AA76" s="964">
        <v>63</v>
      </c>
      <c r="AB76" s="963"/>
      <c r="AC76" s="963"/>
      <c r="AD76" s="963"/>
      <c r="AE76" s="916"/>
      <c r="AF76" s="964">
        <v>63</v>
      </c>
      <c r="AG76" s="963"/>
      <c r="AH76" s="963"/>
      <c r="AI76" s="963"/>
      <c r="AJ76" s="916"/>
      <c r="AK76" s="964">
        <v>127</v>
      </c>
      <c r="AL76" s="963"/>
      <c r="AM76" s="963"/>
      <c r="AN76" s="963"/>
      <c r="AO76" s="916"/>
      <c r="AP76" s="964" t="s">
        <v>588</v>
      </c>
      <c r="AQ76" s="963"/>
      <c r="AR76" s="963"/>
      <c r="AS76" s="963"/>
      <c r="AT76" s="916"/>
      <c r="AU76" s="964" t="s">
        <v>588</v>
      </c>
      <c r="AV76" s="963"/>
      <c r="AW76" s="963"/>
      <c r="AX76" s="963"/>
      <c r="AY76" s="916"/>
      <c r="AZ76" s="965"/>
      <c r="BA76" s="965"/>
      <c r="BB76" s="965"/>
      <c r="BC76" s="965"/>
      <c r="BD76" s="966"/>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607</v>
      </c>
      <c r="C77" s="960"/>
      <c r="D77" s="960"/>
      <c r="E77" s="960"/>
      <c r="F77" s="960"/>
      <c r="G77" s="960"/>
      <c r="H77" s="960"/>
      <c r="I77" s="960"/>
      <c r="J77" s="960"/>
      <c r="K77" s="960"/>
      <c r="L77" s="960"/>
      <c r="M77" s="960"/>
      <c r="N77" s="960"/>
      <c r="O77" s="960"/>
      <c r="P77" s="961"/>
      <c r="Q77" s="962">
        <v>296986</v>
      </c>
      <c r="R77" s="963"/>
      <c r="S77" s="963"/>
      <c r="T77" s="963"/>
      <c r="U77" s="916"/>
      <c r="V77" s="964">
        <v>274820</v>
      </c>
      <c r="W77" s="963"/>
      <c r="X77" s="963"/>
      <c r="Y77" s="963"/>
      <c r="Z77" s="916"/>
      <c r="AA77" s="964">
        <v>22166</v>
      </c>
      <c r="AB77" s="963"/>
      <c r="AC77" s="963"/>
      <c r="AD77" s="963"/>
      <c r="AE77" s="916"/>
      <c r="AF77" s="964">
        <v>22166</v>
      </c>
      <c r="AG77" s="963"/>
      <c r="AH77" s="963"/>
      <c r="AI77" s="963"/>
      <c r="AJ77" s="916"/>
      <c r="AK77" s="964">
        <v>255</v>
      </c>
      <c r="AL77" s="963"/>
      <c r="AM77" s="963"/>
      <c r="AN77" s="963"/>
      <c r="AO77" s="916"/>
      <c r="AP77" s="964" t="s">
        <v>612</v>
      </c>
      <c r="AQ77" s="963"/>
      <c r="AR77" s="963"/>
      <c r="AS77" s="963"/>
      <c r="AT77" s="916"/>
      <c r="AU77" s="964" t="s">
        <v>588</v>
      </c>
      <c r="AV77" s="963"/>
      <c r="AW77" s="963"/>
      <c r="AX77" s="963"/>
      <c r="AY77" s="916"/>
      <c r="AZ77" s="965"/>
      <c r="BA77" s="965"/>
      <c r="BB77" s="965"/>
      <c r="BC77" s="965"/>
      <c r="BD77" s="966"/>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608</v>
      </c>
      <c r="C78" s="960"/>
      <c r="D78" s="960"/>
      <c r="E78" s="960"/>
      <c r="F78" s="960"/>
      <c r="G78" s="960"/>
      <c r="H78" s="960"/>
      <c r="I78" s="960"/>
      <c r="J78" s="960"/>
      <c r="K78" s="960"/>
      <c r="L78" s="960"/>
      <c r="M78" s="960"/>
      <c r="N78" s="960"/>
      <c r="O78" s="960"/>
      <c r="P78" s="961"/>
      <c r="Q78" s="967">
        <v>0</v>
      </c>
      <c r="R78" s="917"/>
      <c r="S78" s="917"/>
      <c r="T78" s="917"/>
      <c r="U78" s="917"/>
      <c r="V78" s="917">
        <v>0</v>
      </c>
      <c r="W78" s="917"/>
      <c r="X78" s="917"/>
      <c r="Y78" s="917"/>
      <c r="Z78" s="917"/>
      <c r="AA78" s="917">
        <v>0</v>
      </c>
      <c r="AB78" s="917"/>
      <c r="AC78" s="917"/>
      <c r="AD78" s="917"/>
      <c r="AE78" s="917"/>
      <c r="AF78" s="917">
        <v>0</v>
      </c>
      <c r="AG78" s="917"/>
      <c r="AH78" s="917"/>
      <c r="AI78" s="917"/>
      <c r="AJ78" s="917"/>
      <c r="AK78" s="917">
        <v>0</v>
      </c>
      <c r="AL78" s="917"/>
      <c r="AM78" s="917"/>
      <c r="AN78" s="917"/>
      <c r="AO78" s="917"/>
      <c r="AP78" s="917" t="s">
        <v>613</v>
      </c>
      <c r="AQ78" s="917"/>
      <c r="AR78" s="917"/>
      <c r="AS78" s="917"/>
      <c r="AT78" s="917"/>
      <c r="AU78" s="917" t="s">
        <v>588</v>
      </c>
      <c r="AV78" s="917"/>
      <c r="AW78" s="917"/>
      <c r="AX78" s="917"/>
      <c r="AY78" s="917"/>
      <c r="AZ78" s="965"/>
      <c r="BA78" s="965"/>
      <c r="BB78" s="965"/>
      <c r="BC78" s="965"/>
      <c r="BD78" s="966"/>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609</v>
      </c>
      <c r="C79" s="960"/>
      <c r="D79" s="960"/>
      <c r="E79" s="960"/>
      <c r="F79" s="960"/>
      <c r="G79" s="960"/>
      <c r="H79" s="960"/>
      <c r="I79" s="960"/>
      <c r="J79" s="960"/>
      <c r="K79" s="960"/>
      <c r="L79" s="960"/>
      <c r="M79" s="960"/>
      <c r="N79" s="960"/>
      <c r="O79" s="960"/>
      <c r="P79" s="961"/>
      <c r="Q79" s="967">
        <v>195</v>
      </c>
      <c r="R79" s="917"/>
      <c r="S79" s="917"/>
      <c r="T79" s="917"/>
      <c r="U79" s="917"/>
      <c r="V79" s="917">
        <v>186</v>
      </c>
      <c r="W79" s="917"/>
      <c r="X79" s="917"/>
      <c r="Y79" s="917"/>
      <c r="Z79" s="917"/>
      <c r="AA79" s="917">
        <v>9</v>
      </c>
      <c r="AB79" s="917"/>
      <c r="AC79" s="917"/>
      <c r="AD79" s="917"/>
      <c r="AE79" s="917"/>
      <c r="AF79" s="917">
        <v>9</v>
      </c>
      <c r="AG79" s="917"/>
      <c r="AH79" s="917"/>
      <c r="AI79" s="917"/>
      <c r="AJ79" s="917"/>
      <c r="AK79" s="917" t="s">
        <v>626</v>
      </c>
      <c r="AL79" s="917"/>
      <c r="AM79" s="917"/>
      <c r="AN79" s="917"/>
      <c r="AO79" s="917"/>
      <c r="AP79" s="917" t="s">
        <v>588</v>
      </c>
      <c r="AQ79" s="917"/>
      <c r="AR79" s="917"/>
      <c r="AS79" s="917"/>
      <c r="AT79" s="917"/>
      <c r="AU79" s="917" t="s">
        <v>588</v>
      </c>
      <c r="AV79" s="917"/>
      <c r="AW79" s="917"/>
      <c r="AX79" s="917"/>
      <c r="AY79" s="917"/>
      <c r="AZ79" s="965"/>
      <c r="BA79" s="965"/>
      <c r="BB79" s="965"/>
      <c r="BC79" s="965"/>
      <c r="BD79" s="966"/>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610</v>
      </c>
      <c r="C80" s="960"/>
      <c r="D80" s="960"/>
      <c r="E80" s="960"/>
      <c r="F80" s="960"/>
      <c r="G80" s="960"/>
      <c r="H80" s="960"/>
      <c r="I80" s="960"/>
      <c r="J80" s="960"/>
      <c r="K80" s="960"/>
      <c r="L80" s="960"/>
      <c r="M80" s="960"/>
      <c r="N80" s="960"/>
      <c r="O80" s="960"/>
      <c r="P80" s="961"/>
      <c r="Q80" s="967">
        <v>1291</v>
      </c>
      <c r="R80" s="917"/>
      <c r="S80" s="917"/>
      <c r="T80" s="917"/>
      <c r="U80" s="917"/>
      <c r="V80" s="917">
        <v>1258</v>
      </c>
      <c r="W80" s="917"/>
      <c r="X80" s="917"/>
      <c r="Y80" s="917"/>
      <c r="Z80" s="917"/>
      <c r="AA80" s="917">
        <v>33</v>
      </c>
      <c r="AB80" s="917"/>
      <c r="AC80" s="917"/>
      <c r="AD80" s="917"/>
      <c r="AE80" s="917"/>
      <c r="AF80" s="917">
        <v>33</v>
      </c>
      <c r="AG80" s="917"/>
      <c r="AH80" s="917"/>
      <c r="AI80" s="917"/>
      <c r="AJ80" s="917"/>
      <c r="AK80" s="917">
        <v>95</v>
      </c>
      <c r="AL80" s="917"/>
      <c r="AM80" s="917"/>
      <c r="AN80" s="917"/>
      <c r="AO80" s="917"/>
      <c r="AP80" s="917" t="s">
        <v>588</v>
      </c>
      <c r="AQ80" s="917"/>
      <c r="AR80" s="917"/>
      <c r="AS80" s="917"/>
      <c r="AT80" s="917"/>
      <c r="AU80" s="917" t="s">
        <v>588</v>
      </c>
      <c r="AV80" s="917"/>
      <c r="AW80" s="917"/>
      <c r="AX80" s="917"/>
      <c r="AY80" s="917"/>
      <c r="AZ80" s="965"/>
      <c r="BA80" s="965"/>
      <c r="BB80" s="965"/>
      <c r="BC80" s="965"/>
      <c r="BD80" s="966"/>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7"/>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5"/>
      <c r="BA81" s="965"/>
      <c r="BB81" s="965"/>
      <c r="BC81" s="965"/>
      <c r="BD81" s="966"/>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7"/>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5"/>
      <c r="BA82" s="965"/>
      <c r="BB82" s="965"/>
      <c r="BC82" s="965"/>
      <c r="BD82" s="966"/>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7"/>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5"/>
      <c r="BA83" s="965"/>
      <c r="BB83" s="965"/>
      <c r="BC83" s="965"/>
      <c r="BD83" s="966"/>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7"/>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5"/>
      <c r="BA84" s="965"/>
      <c r="BB84" s="965"/>
      <c r="BC84" s="965"/>
      <c r="BD84" s="966"/>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7"/>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5"/>
      <c r="BA85" s="965"/>
      <c r="BB85" s="965"/>
      <c r="BC85" s="965"/>
      <c r="BD85" s="966"/>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7"/>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5"/>
      <c r="BA86" s="965"/>
      <c r="BB86" s="965"/>
      <c r="BC86" s="965"/>
      <c r="BD86" s="966"/>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392</v>
      </c>
      <c r="B88" s="876" t="s">
        <v>428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23828</v>
      </c>
      <c r="AG88" s="928"/>
      <c r="AH88" s="928"/>
      <c r="AI88" s="928"/>
      <c r="AJ88" s="928"/>
      <c r="AK88" s="925"/>
      <c r="AL88" s="925"/>
      <c r="AM88" s="925"/>
      <c r="AN88" s="925"/>
      <c r="AO88" s="925"/>
      <c r="AP88" s="928">
        <v>17665</v>
      </c>
      <c r="AQ88" s="928"/>
      <c r="AR88" s="928"/>
      <c r="AS88" s="928"/>
      <c r="AT88" s="928"/>
      <c r="AU88" s="928">
        <v>12894</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437</v>
      </c>
      <c r="AB109" s="981"/>
      <c r="AC109" s="981"/>
      <c r="AD109" s="981"/>
      <c r="AE109" s="982"/>
      <c r="AF109" s="980" t="s">
        <v>438</v>
      </c>
      <c r="AG109" s="981"/>
      <c r="AH109" s="981"/>
      <c r="AI109" s="981"/>
      <c r="AJ109" s="982"/>
      <c r="AK109" s="980" t="s">
        <v>304</v>
      </c>
      <c r="AL109" s="981"/>
      <c r="AM109" s="981"/>
      <c r="AN109" s="981"/>
      <c r="AO109" s="982"/>
      <c r="AP109" s="980" t="s">
        <v>439</v>
      </c>
      <c r="AQ109" s="981"/>
      <c r="AR109" s="981"/>
      <c r="AS109" s="981"/>
      <c r="AT109" s="983"/>
      <c r="AU109" s="1000" t="s">
        <v>436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437</v>
      </c>
      <c r="BR109" s="981"/>
      <c r="BS109" s="981"/>
      <c r="BT109" s="981"/>
      <c r="BU109" s="982"/>
      <c r="BV109" s="980" t="s">
        <v>438</v>
      </c>
      <c r="BW109" s="981"/>
      <c r="BX109" s="981"/>
      <c r="BY109" s="981"/>
      <c r="BZ109" s="982"/>
      <c r="CA109" s="980" t="s">
        <v>304</v>
      </c>
      <c r="CB109" s="981"/>
      <c r="CC109" s="981"/>
      <c r="CD109" s="981"/>
      <c r="CE109" s="982"/>
      <c r="CF109" s="1001" t="s">
        <v>439</v>
      </c>
      <c r="CG109" s="1001"/>
      <c r="CH109" s="1001"/>
      <c r="CI109" s="1001"/>
      <c r="CJ109" s="1001"/>
      <c r="CK109" s="980" t="s">
        <v>440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437</v>
      </c>
      <c r="DH109" s="981"/>
      <c r="DI109" s="981"/>
      <c r="DJ109" s="981"/>
      <c r="DK109" s="982"/>
      <c r="DL109" s="980" t="s">
        <v>438</v>
      </c>
      <c r="DM109" s="981"/>
      <c r="DN109" s="981"/>
      <c r="DO109" s="981"/>
      <c r="DP109" s="982"/>
      <c r="DQ109" s="980" t="s">
        <v>304</v>
      </c>
      <c r="DR109" s="981"/>
      <c r="DS109" s="981"/>
      <c r="DT109" s="981"/>
      <c r="DU109" s="982"/>
      <c r="DV109" s="980" t="s">
        <v>439</v>
      </c>
      <c r="DW109" s="981"/>
      <c r="DX109" s="981"/>
      <c r="DY109" s="981"/>
      <c r="DZ109" s="983"/>
    </row>
    <row r="110" spans="1:131" s="248" customFormat="1" ht="26.25" customHeight="1" x14ac:dyDescent="0.15">
      <c r="A110" s="984" t="s">
        <v>441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15713182</v>
      </c>
      <c r="AB110" s="988"/>
      <c r="AC110" s="988"/>
      <c r="AD110" s="988"/>
      <c r="AE110" s="989"/>
      <c r="AF110" s="990">
        <v>15964604</v>
      </c>
      <c r="AG110" s="988"/>
      <c r="AH110" s="988"/>
      <c r="AI110" s="988"/>
      <c r="AJ110" s="989"/>
      <c r="AK110" s="990">
        <v>15990260</v>
      </c>
      <c r="AL110" s="988"/>
      <c r="AM110" s="988"/>
      <c r="AN110" s="988"/>
      <c r="AO110" s="989"/>
      <c r="AP110" s="991">
        <v>21.6</v>
      </c>
      <c r="AQ110" s="992"/>
      <c r="AR110" s="992"/>
      <c r="AS110" s="992"/>
      <c r="AT110" s="993"/>
      <c r="AU110" s="994" t="s">
        <v>72</v>
      </c>
      <c r="AV110" s="995"/>
      <c r="AW110" s="995"/>
      <c r="AX110" s="995"/>
      <c r="AY110" s="995"/>
      <c r="AZ110" s="1036" t="s">
        <v>442</v>
      </c>
      <c r="BA110" s="985"/>
      <c r="BB110" s="985"/>
      <c r="BC110" s="985"/>
      <c r="BD110" s="985"/>
      <c r="BE110" s="985"/>
      <c r="BF110" s="985"/>
      <c r="BG110" s="985"/>
      <c r="BH110" s="985"/>
      <c r="BI110" s="985"/>
      <c r="BJ110" s="985"/>
      <c r="BK110" s="985"/>
      <c r="BL110" s="985"/>
      <c r="BM110" s="985"/>
      <c r="BN110" s="985"/>
      <c r="BO110" s="985"/>
      <c r="BP110" s="986"/>
      <c r="BQ110" s="1022">
        <v>158796688</v>
      </c>
      <c r="BR110" s="1023"/>
      <c r="BS110" s="1023"/>
      <c r="BT110" s="1023"/>
      <c r="BU110" s="1023"/>
      <c r="BV110" s="1023">
        <v>160272563</v>
      </c>
      <c r="BW110" s="1023"/>
      <c r="BX110" s="1023"/>
      <c r="BY110" s="1023"/>
      <c r="BZ110" s="1023"/>
      <c r="CA110" s="1023">
        <v>160515633</v>
      </c>
      <c r="CB110" s="1023"/>
      <c r="CC110" s="1023"/>
      <c r="CD110" s="1023"/>
      <c r="CE110" s="1023"/>
      <c r="CF110" s="1037">
        <v>216.8</v>
      </c>
      <c r="CG110" s="1038"/>
      <c r="CH110" s="1038"/>
      <c r="CI110" s="1038"/>
      <c r="CJ110" s="1038"/>
      <c r="CK110" s="1039" t="s">
        <v>443</v>
      </c>
      <c r="CL110" s="1040"/>
      <c r="CM110" s="1019" t="s">
        <v>444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120515</v>
      </c>
      <c r="DH110" s="1023"/>
      <c r="DI110" s="1023"/>
      <c r="DJ110" s="1023"/>
      <c r="DK110" s="1023"/>
      <c r="DL110" s="1023">
        <v>61072</v>
      </c>
      <c r="DM110" s="1023"/>
      <c r="DN110" s="1023"/>
      <c r="DO110" s="1023"/>
      <c r="DP110" s="1023"/>
      <c r="DQ110" s="1023" t="s">
        <v>445</v>
      </c>
      <c r="DR110" s="1023"/>
      <c r="DS110" s="1023"/>
      <c r="DT110" s="1023"/>
      <c r="DU110" s="1023"/>
      <c r="DV110" s="1024" t="s">
        <v>445</v>
      </c>
      <c r="DW110" s="1024"/>
      <c r="DX110" s="1024"/>
      <c r="DY110" s="1024"/>
      <c r="DZ110" s="1025"/>
    </row>
    <row r="111" spans="1:131" s="248" customFormat="1" ht="26.25" customHeight="1" x14ac:dyDescent="0.15">
      <c r="A111" s="1026" t="s">
        <v>446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176</v>
      </c>
      <c r="AB111" s="1030"/>
      <c r="AC111" s="1030"/>
      <c r="AD111" s="1030"/>
      <c r="AE111" s="1031"/>
      <c r="AF111" s="1032" t="s">
        <v>176</v>
      </c>
      <c r="AG111" s="1030"/>
      <c r="AH111" s="1030"/>
      <c r="AI111" s="1030"/>
      <c r="AJ111" s="1031"/>
      <c r="AK111" s="1032" t="s">
        <v>176</v>
      </c>
      <c r="AL111" s="1030"/>
      <c r="AM111" s="1030"/>
      <c r="AN111" s="1030"/>
      <c r="AO111" s="1031"/>
      <c r="AP111" s="1033" t="s">
        <v>445</v>
      </c>
      <c r="AQ111" s="1034"/>
      <c r="AR111" s="1034"/>
      <c r="AS111" s="1034"/>
      <c r="AT111" s="1035"/>
      <c r="AU111" s="996"/>
      <c r="AV111" s="997"/>
      <c r="AW111" s="997"/>
      <c r="AX111" s="997"/>
      <c r="AY111" s="997"/>
      <c r="AZ111" s="1045" t="s">
        <v>447</v>
      </c>
      <c r="BA111" s="1046"/>
      <c r="BB111" s="1046"/>
      <c r="BC111" s="1046"/>
      <c r="BD111" s="1046"/>
      <c r="BE111" s="1046"/>
      <c r="BF111" s="1046"/>
      <c r="BG111" s="1046"/>
      <c r="BH111" s="1046"/>
      <c r="BI111" s="1046"/>
      <c r="BJ111" s="1046"/>
      <c r="BK111" s="1046"/>
      <c r="BL111" s="1046"/>
      <c r="BM111" s="1046"/>
      <c r="BN111" s="1046"/>
      <c r="BO111" s="1046"/>
      <c r="BP111" s="1047"/>
      <c r="BQ111" s="1015">
        <v>4411233</v>
      </c>
      <c r="BR111" s="1016"/>
      <c r="BS111" s="1016"/>
      <c r="BT111" s="1016"/>
      <c r="BU111" s="1016"/>
      <c r="BV111" s="1016">
        <v>4616685</v>
      </c>
      <c r="BW111" s="1016"/>
      <c r="BX111" s="1016"/>
      <c r="BY111" s="1016"/>
      <c r="BZ111" s="1016"/>
      <c r="CA111" s="1016">
        <v>4322822</v>
      </c>
      <c r="CB111" s="1016"/>
      <c r="CC111" s="1016"/>
      <c r="CD111" s="1016"/>
      <c r="CE111" s="1016"/>
      <c r="CF111" s="1010">
        <v>5.8</v>
      </c>
      <c r="CG111" s="1011"/>
      <c r="CH111" s="1011"/>
      <c r="CI111" s="1011"/>
      <c r="CJ111" s="1011"/>
      <c r="CK111" s="1041"/>
      <c r="CL111" s="1042"/>
      <c r="CM111" s="1012" t="s">
        <v>448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445</v>
      </c>
      <c r="DH111" s="1016"/>
      <c r="DI111" s="1016"/>
      <c r="DJ111" s="1016"/>
      <c r="DK111" s="1016"/>
      <c r="DL111" s="1016" t="s">
        <v>445</v>
      </c>
      <c r="DM111" s="1016"/>
      <c r="DN111" s="1016"/>
      <c r="DO111" s="1016"/>
      <c r="DP111" s="1016"/>
      <c r="DQ111" s="1016" t="s">
        <v>449</v>
      </c>
      <c r="DR111" s="1016"/>
      <c r="DS111" s="1016"/>
      <c r="DT111" s="1016"/>
      <c r="DU111" s="1016"/>
      <c r="DV111" s="1017" t="s">
        <v>445</v>
      </c>
      <c r="DW111" s="1017"/>
      <c r="DX111" s="1017"/>
      <c r="DY111" s="1017"/>
      <c r="DZ111" s="1018"/>
    </row>
    <row r="112" spans="1:131" s="248" customFormat="1" ht="26.25" customHeight="1" x14ac:dyDescent="0.15">
      <c r="A112" s="1048" t="s">
        <v>450</v>
      </c>
      <c r="B112" s="1049"/>
      <c r="C112" s="1046" t="s">
        <v>451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449</v>
      </c>
      <c r="AB112" s="1055"/>
      <c r="AC112" s="1055"/>
      <c r="AD112" s="1055"/>
      <c r="AE112" s="1056"/>
      <c r="AF112" s="1057" t="s">
        <v>445</v>
      </c>
      <c r="AG112" s="1055"/>
      <c r="AH112" s="1055"/>
      <c r="AI112" s="1055"/>
      <c r="AJ112" s="1056"/>
      <c r="AK112" s="1057" t="s">
        <v>445</v>
      </c>
      <c r="AL112" s="1055"/>
      <c r="AM112" s="1055"/>
      <c r="AN112" s="1055"/>
      <c r="AO112" s="1056"/>
      <c r="AP112" s="1058" t="s">
        <v>445</v>
      </c>
      <c r="AQ112" s="1059"/>
      <c r="AR112" s="1059"/>
      <c r="AS112" s="1059"/>
      <c r="AT112" s="1060"/>
      <c r="AU112" s="996"/>
      <c r="AV112" s="997"/>
      <c r="AW112" s="997"/>
      <c r="AX112" s="997"/>
      <c r="AY112" s="997"/>
      <c r="AZ112" s="1045" t="s">
        <v>452</v>
      </c>
      <c r="BA112" s="1046"/>
      <c r="BB112" s="1046"/>
      <c r="BC112" s="1046"/>
      <c r="BD112" s="1046"/>
      <c r="BE112" s="1046"/>
      <c r="BF112" s="1046"/>
      <c r="BG112" s="1046"/>
      <c r="BH112" s="1046"/>
      <c r="BI112" s="1046"/>
      <c r="BJ112" s="1046"/>
      <c r="BK112" s="1046"/>
      <c r="BL112" s="1046"/>
      <c r="BM112" s="1046"/>
      <c r="BN112" s="1046"/>
      <c r="BO112" s="1046"/>
      <c r="BP112" s="1047"/>
      <c r="BQ112" s="1015">
        <v>52014952</v>
      </c>
      <c r="BR112" s="1016"/>
      <c r="BS112" s="1016"/>
      <c r="BT112" s="1016"/>
      <c r="BU112" s="1016"/>
      <c r="BV112" s="1016">
        <v>48548253</v>
      </c>
      <c r="BW112" s="1016"/>
      <c r="BX112" s="1016"/>
      <c r="BY112" s="1016"/>
      <c r="BZ112" s="1016"/>
      <c r="CA112" s="1016">
        <v>46361830</v>
      </c>
      <c r="CB112" s="1016"/>
      <c r="CC112" s="1016"/>
      <c r="CD112" s="1016"/>
      <c r="CE112" s="1016"/>
      <c r="CF112" s="1010">
        <v>62.6</v>
      </c>
      <c r="CG112" s="1011"/>
      <c r="CH112" s="1011"/>
      <c r="CI112" s="1011"/>
      <c r="CJ112" s="1011"/>
      <c r="CK112" s="1041"/>
      <c r="CL112" s="1042"/>
      <c r="CM112" s="1012" t="s">
        <v>453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176</v>
      </c>
      <c r="DH112" s="1016"/>
      <c r="DI112" s="1016"/>
      <c r="DJ112" s="1016"/>
      <c r="DK112" s="1016"/>
      <c r="DL112" s="1016" t="s">
        <v>445</v>
      </c>
      <c r="DM112" s="1016"/>
      <c r="DN112" s="1016"/>
      <c r="DO112" s="1016"/>
      <c r="DP112" s="1016"/>
      <c r="DQ112" s="1016" t="s">
        <v>449</v>
      </c>
      <c r="DR112" s="1016"/>
      <c r="DS112" s="1016"/>
      <c r="DT112" s="1016"/>
      <c r="DU112" s="1016"/>
      <c r="DV112" s="1017" t="s">
        <v>445</v>
      </c>
      <c r="DW112" s="1017"/>
      <c r="DX112" s="1017"/>
      <c r="DY112" s="1017"/>
      <c r="DZ112" s="1018"/>
    </row>
    <row r="113" spans="1:130" s="248" customFormat="1" ht="26.25" customHeight="1" x14ac:dyDescent="0.15">
      <c r="A113" s="1050"/>
      <c r="B113" s="1051"/>
      <c r="C113" s="1046" t="s">
        <v>454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4933635</v>
      </c>
      <c r="AB113" s="1030"/>
      <c r="AC113" s="1030"/>
      <c r="AD113" s="1030"/>
      <c r="AE113" s="1031"/>
      <c r="AF113" s="1032">
        <v>4879738</v>
      </c>
      <c r="AG113" s="1030"/>
      <c r="AH113" s="1030"/>
      <c r="AI113" s="1030"/>
      <c r="AJ113" s="1031"/>
      <c r="AK113" s="1032">
        <v>4779576</v>
      </c>
      <c r="AL113" s="1030"/>
      <c r="AM113" s="1030"/>
      <c r="AN113" s="1030"/>
      <c r="AO113" s="1031"/>
      <c r="AP113" s="1033">
        <v>6.5</v>
      </c>
      <c r="AQ113" s="1034"/>
      <c r="AR113" s="1034"/>
      <c r="AS113" s="1034"/>
      <c r="AT113" s="1035"/>
      <c r="AU113" s="996"/>
      <c r="AV113" s="997"/>
      <c r="AW113" s="997"/>
      <c r="AX113" s="997"/>
      <c r="AY113" s="997"/>
      <c r="AZ113" s="1045" t="s">
        <v>455</v>
      </c>
      <c r="BA113" s="1046"/>
      <c r="BB113" s="1046"/>
      <c r="BC113" s="1046"/>
      <c r="BD113" s="1046"/>
      <c r="BE113" s="1046"/>
      <c r="BF113" s="1046"/>
      <c r="BG113" s="1046"/>
      <c r="BH113" s="1046"/>
      <c r="BI113" s="1046"/>
      <c r="BJ113" s="1046"/>
      <c r="BK113" s="1046"/>
      <c r="BL113" s="1046"/>
      <c r="BM113" s="1046"/>
      <c r="BN113" s="1046"/>
      <c r="BO113" s="1046"/>
      <c r="BP113" s="1047"/>
      <c r="BQ113" s="1015">
        <v>10935284</v>
      </c>
      <c r="BR113" s="1016"/>
      <c r="BS113" s="1016"/>
      <c r="BT113" s="1016"/>
      <c r="BU113" s="1016"/>
      <c r="BV113" s="1016">
        <v>11754624</v>
      </c>
      <c r="BW113" s="1016"/>
      <c r="BX113" s="1016"/>
      <c r="BY113" s="1016"/>
      <c r="BZ113" s="1016"/>
      <c r="CA113" s="1016">
        <v>12893557</v>
      </c>
      <c r="CB113" s="1016"/>
      <c r="CC113" s="1016"/>
      <c r="CD113" s="1016"/>
      <c r="CE113" s="1016"/>
      <c r="CF113" s="1010">
        <v>17.399999999999999</v>
      </c>
      <c r="CG113" s="1011"/>
      <c r="CH113" s="1011"/>
      <c r="CI113" s="1011"/>
      <c r="CJ113" s="1011"/>
      <c r="CK113" s="1041"/>
      <c r="CL113" s="1042"/>
      <c r="CM113" s="1012" t="s">
        <v>456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445</v>
      </c>
      <c r="DH113" s="1055"/>
      <c r="DI113" s="1055"/>
      <c r="DJ113" s="1055"/>
      <c r="DK113" s="1056"/>
      <c r="DL113" s="1057" t="s">
        <v>445</v>
      </c>
      <c r="DM113" s="1055"/>
      <c r="DN113" s="1055"/>
      <c r="DO113" s="1055"/>
      <c r="DP113" s="1056"/>
      <c r="DQ113" s="1057" t="s">
        <v>445</v>
      </c>
      <c r="DR113" s="1055"/>
      <c r="DS113" s="1055"/>
      <c r="DT113" s="1055"/>
      <c r="DU113" s="1056"/>
      <c r="DV113" s="1058" t="s">
        <v>445</v>
      </c>
      <c r="DW113" s="1059"/>
      <c r="DX113" s="1059"/>
      <c r="DY113" s="1059"/>
      <c r="DZ113" s="1060"/>
    </row>
    <row r="114" spans="1:130" s="248" customFormat="1" ht="26.25" customHeight="1" x14ac:dyDescent="0.15">
      <c r="A114" s="1050"/>
      <c r="B114" s="1051"/>
      <c r="C114" s="1046" t="s">
        <v>457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96111</v>
      </c>
      <c r="AB114" s="1055"/>
      <c r="AC114" s="1055"/>
      <c r="AD114" s="1055"/>
      <c r="AE114" s="1056"/>
      <c r="AF114" s="1057">
        <v>459523</v>
      </c>
      <c r="AG114" s="1055"/>
      <c r="AH114" s="1055"/>
      <c r="AI114" s="1055"/>
      <c r="AJ114" s="1056"/>
      <c r="AK114" s="1057">
        <v>860149</v>
      </c>
      <c r="AL114" s="1055"/>
      <c r="AM114" s="1055"/>
      <c r="AN114" s="1055"/>
      <c r="AO114" s="1056"/>
      <c r="AP114" s="1058">
        <v>1.2</v>
      </c>
      <c r="AQ114" s="1059"/>
      <c r="AR114" s="1059"/>
      <c r="AS114" s="1059"/>
      <c r="AT114" s="1060"/>
      <c r="AU114" s="996"/>
      <c r="AV114" s="997"/>
      <c r="AW114" s="997"/>
      <c r="AX114" s="997"/>
      <c r="AY114" s="997"/>
      <c r="AZ114" s="1045" t="s">
        <v>458</v>
      </c>
      <c r="BA114" s="1046"/>
      <c r="BB114" s="1046"/>
      <c r="BC114" s="1046"/>
      <c r="BD114" s="1046"/>
      <c r="BE114" s="1046"/>
      <c r="BF114" s="1046"/>
      <c r="BG114" s="1046"/>
      <c r="BH114" s="1046"/>
      <c r="BI114" s="1046"/>
      <c r="BJ114" s="1046"/>
      <c r="BK114" s="1046"/>
      <c r="BL114" s="1046"/>
      <c r="BM114" s="1046"/>
      <c r="BN114" s="1046"/>
      <c r="BO114" s="1046"/>
      <c r="BP114" s="1047"/>
      <c r="BQ114" s="1015">
        <v>22262448</v>
      </c>
      <c r="BR114" s="1016"/>
      <c r="BS114" s="1016"/>
      <c r="BT114" s="1016"/>
      <c r="BU114" s="1016"/>
      <c r="BV114" s="1016">
        <v>22083572</v>
      </c>
      <c r="BW114" s="1016"/>
      <c r="BX114" s="1016"/>
      <c r="BY114" s="1016"/>
      <c r="BZ114" s="1016"/>
      <c r="CA114" s="1016">
        <v>22507198</v>
      </c>
      <c r="CB114" s="1016"/>
      <c r="CC114" s="1016"/>
      <c r="CD114" s="1016"/>
      <c r="CE114" s="1016"/>
      <c r="CF114" s="1010">
        <v>30.4</v>
      </c>
      <c r="CG114" s="1011"/>
      <c r="CH114" s="1011"/>
      <c r="CI114" s="1011"/>
      <c r="CJ114" s="1011"/>
      <c r="CK114" s="1041"/>
      <c r="CL114" s="1042"/>
      <c r="CM114" s="1012" t="s">
        <v>459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445</v>
      </c>
      <c r="DH114" s="1055"/>
      <c r="DI114" s="1055"/>
      <c r="DJ114" s="1055"/>
      <c r="DK114" s="1056"/>
      <c r="DL114" s="1057" t="s">
        <v>445</v>
      </c>
      <c r="DM114" s="1055"/>
      <c r="DN114" s="1055"/>
      <c r="DO114" s="1055"/>
      <c r="DP114" s="1056"/>
      <c r="DQ114" s="1057" t="s">
        <v>445</v>
      </c>
      <c r="DR114" s="1055"/>
      <c r="DS114" s="1055"/>
      <c r="DT114" s="1055"/>
      <c r="DU114" s="1056"/>
      <c r="DV114" s="1058" t="s">
        <v>445</v>
      </c>
      <c r="DW114" s="1059"/>
      <c r="DX114" s="1059"/>
      <c r="DY114" s="1059"/>
      <c r="DZ114" s="1060"/>
    </row>
    <row r="115" spans="1:130" s="248" customFormat="1" ht="26.25" customHeight="1" x14ac:dyDescent="0.15">
      <c r="A115" s="1050"/>
      <c r="B115" s="1051"/>
      <c r="C115" s="1046" t="s">
        <v>460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157308</v>
      </c>
      <c r="AB115" s="1030"/>
      <c r="AC115" s="1030"/>
      <c r="AD115" s="1030"/>
      <c r="AE115" s="1031"/>
      <c r="AF115" s="1032">
        <v>132240</v>
      </c>
      <c r="AG115" s="1030"/>
      <c r="AH115" s="1030"/>
      <c r="AI115" s="1030"/>
      <c r="AJ115" s="1031"/>
      <c r="AK115" s="1032">
        <v>127984</v>
      </c>
      <c r="AL115" s="1030"/>
      <c r="AM115" s="1030"/>
      <c r="AN115" s="1030"/>
      <c r="AO115" s="1031"/>
      <c r="AP115" s="1033">
        <v>0.2</v>
      </c>
      <c r="AQ115" s="1034"/>
      <c r="AR115" s="1034"/>
      <c r="AS115" s="1034"/>
      <c r="AT115" s="1035"/>
      <c r="AU115" s="996"/>
      <c r="AV115" s="997"/>
      <c r="AW115" s="997"/>
      <c r="AX115" s="997"/>
      <c r="AY115" s="997"/>
      <c r="AZ115" s="1045" t="s">
        <v>461</v>
      </c>
      <c r="BA115" s="1046"/>
      <c r="BB115" s="1046"/>
      <c r="BC115" s="1046"/>
      <c r="BD115" s="1046"/>
      <c r="BE115" s="1046"/>
      <c r="BF115" s="1046"/>
      <c r="BG115" s="1046"/>
      <c r="BH115" s="1046"/>
      <c r="BI115" s="1046"/>
      <c r="BJ115" s="1046"/>
      <c r="BK115" s="1046"/>
      <c r="BL115" s="1046"/>
      <c r="BM115" s="1046"/>
      <c r="BN115" s="1046"/>
      <c r="BO115" s="1046"/>
      <c r="BP115" s="1047"/>
      <c r="BQ115" s="1015">
        <v>1467302</v>
      </c>
      <c r="BR115" s="1016"/>
      <c r="BS115" s="1016"/>
      <c r="BT115" s="1016"/>
      <c r="BU115" s="1016"/>
      <c r="BV115" s="1016">
        <v>1144395</v>
      </c>
      <c r="BW115" s="1016"/>
      <c r="BX115" s="1016"/>
      <c r="BY115" s="1016"/>
      <c r="BZ115" s="1016"/>
      <c r="CA115" s="1016">
        <v>1058878</v>
      </c>
      <c r="CB115" s="1016"/>
      <c r="CC115" s="1016"/>
      <c r="CD115" s="1016"/>
      <c r="CE115" s="1016"/>
      <c r="CF115" s="1010">
        <v>1.4</v>
      </c>
      <c r="CG115" s="1011"/>
      <c r="CH115" s="1011"/>
      <c r="CI115" s="1011"/>
      <c r="CJ115" s="1011"/>
      <c r="CK115" s="1041"/>
      <c r="CL115" s="1042"/>
      <c r="CM115" s="1045" t="s">
        <v>462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4006915</v>
      </c>
      <c r="DH115" s="1055"/>
      <c r="DI115" s="1055"/>
      <c r="DJ115" s="1055"/>
      <c r="DK115" s="1056"/>
      <c r="DL115" s="1057">
        <v>4333453</v>
      </c>
      <c r="DM115" s="1055"/>
      <c r="DN115" s="1055"/>
      <c r="DO115" s="1055"/>
      <c r="DP115" s="1056"/>
      <c r="DQ115" s="1057">
        <v>4161684</v>
      </c>
      <c r="DR115" s="1055"/>
      <c r="DS115" s="1055"/>
      <c r="DT115" s="1055"/>
      <c r="DU115" s="1056"/>
      <c r="DV115" s="1058">
        <v>5.6</v>
      </c>
      <c r="DW115" s="1059"/>
      <c r="DX115" s="1059"/>
      <c r="DY115" s="1059"/>
      <c r="DZ115" s="1060"/>
    </row>
    <row r="116" spans="1:130" s="248" customFormat="1" ht="26.25" customHeight="1" x14ac:dyDescent="0.15">
      <c r="A116" s="1052"/>
      <c r="B116" s="1053"/>
      <c r="C116" s="1061" t="s">
        <v>463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445</v>
      </c>
      <c r="AB116" s="1055"/>
      <c r="AC116" s="1055"/>
      <c r="AD116" s="1055"/>
      <c r="AE116" s="1056"/>
      <c r="AF116" s="1057" t="s">
        <v>445</v>
      </c>
      <c r="AG116" s="1055"/>
      <c r="AH116" s="1055"/>
      <c r="AI116" s="1055"/>
      <c r="AJ116" s="1056"/>
      <c r="AK116" s="1057" t="s">
        <v>445</v>
      </c>
      <c r="AL116" s="1055"/>
      <c r="AM116" s="1055"/>
      <c r="AN116" s="1055"/>
      <c r="AO116" s="1056"/>
      <c r="AP116" s="1058" t="s">
        <v>445</v>
      </c>
      <c r="AQ116" s="1059"/>
      <c r="AR116" s="1059"/>
      <c r="AS116" s="1059"/>
      <c r="AT116" s="1060"/>
      <c r="AU116" s="996"/>
      <c r="AV116" s="997"/>
      <c r="AW116" s="997"/>
      <c r="AX116" s="997"/>
      <c r="AY116" s="997"/>
      <c r="AZ116" s="1063" t="s">
        <v>464</v>
      </c>
      <c r="BA116" s="1064"/>
      <c r="BB116" s="1064"/>
      <c r="BC116" s="1064"/>
      <c r="BD116" s="1064"/>
      <c r="BE116" s="1064"/>
      <c r="BF116" s="1064"/>
      <c r="BG116" s="1064"/>
      <c r="BH116" s="1064"/>
      <c r="BI116" s="1064"/>
      <c r="BJ116" s="1064"/>
      <c r="BK116" s="1064"/>
      <c r="BL116" s="1064"/>
      <c r="BM116" s="1064"/>
      <c r="BN116" s="1064"/>
      <c r="BO116" s="1064"/>
      <c r="BP116" s="1065"/>
      <c r="BQ116" s="1015" t="s">
        <v>176</v>
      </c>
      <c r="BR116" s="1016"/>
      <c r="BS116" s="1016"/>
      <c r="BT116" s="1016"/>
      <c r="BU116" s="1016"/>
      <c r="BV116" s="1016" t="s">
        <v>445</v>
      </c>
      <c r="BW116" s="1016"/>
      <c r="BX116" s="1016"/>
      <c r="BY116" s="1016"/>
      <c r="BZ116" s="1016"/>
      <c r="CA116" s="1016" t="s">
        <v>449</v>
      </c>
      <c r="CB116" s="1016"/>
      <c r="CC116" s="1016"/>
      <c r="CD116" s="1016"/>
      <c r="CE116" s="1016"/>
      <c r="CF116" s="1010" t="s">
        <v>445</v>
      </c>
      <c r="CG116" s="1011"/>
      <c r="CH116" s="1011"/>
      <c r="CI116" s="1011"/>
      <c r="CJ116" s="1011"/>
      <c r="CK116" s="1041"/>
      <c r="CL116" s="1042"/>
      <c r="CM116" s="1012" t="s">
        <v>465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283790</v>
      </c>
      <c r="DH116" s="1055"/>
      <c r="DI116" s="1055"/>
      <c r="DJ116" s="1055"/>
      <c r="DK116" s="1056"/>
      <c r="DL116" s="1057">
        <v>222160</v>
      </c>
      <c r="DM116" s="1055"/>
      <c r="DN116" s="1055"/>
      <c r="DO116" s="1055"/>
      <c r="DP116" s="1056"/>
      <c r="DQ116" s="1057">
        <v>160531</v>
      </c>
      <c r="DR116" s="1055"/>
      <c r="DS116" s="1055"/>
      <c r="DT116" s="1055"/>
      <c r="DU116" s="1056"/>
      <c r="DV116" s="1058">
        <v>0.2</v>
      </c>
      <c r="DW116" s="1059"/>
      <c r="DX116" s="1059"/>
      <c r="DY116" s="1059"/>
      <c r="DZ116" s="1060"/>
    </row>
    <row r="117" spans="1:130" s="248" customFormat="1" ht="26.25" customHeight="1" x14ac:dyDescent="0.15">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466</v>
      </c>
      <c r="Z117" s="982"/>
      <c r="AA117" s="1072">
        <v>20900236</v>
      </c>
      <c r="AB117" s="1073"/>
      <c r="AC117" s="1073"/>
      <c r="AD117" s="1073"/>
      <c r="AE117" s="1074"/>
      <c r="AF117" s="1075">
        <v>21436105</v>
      </c>
      <c r="AG117" s="1073"/>
      <c r="AH117" s="1073"/>
      <c r="AI117" s="1073"/>
      <c r="AJ117" s="1074"/>
      <c r="AK117" s="1075">
        <v>21757969</v>
      </c>
      <c r="AL117" s="1073"/>
      <c r="AM117" s="1073"/>
      <c r="AN117" s="1073"/>
      <c r="AO117" s="1074"/>
      <c r="AP117" s="1076"/>
      <c r="AQ117" s="1077"/>
      <c r="AR117" s="1077"/>
      <c r="AS117" s="1077"/>
      <c r="AT117" s="1078"/>
      <c r="AU117" s="996"/>
      <c r="AV117" s="997"/>
      <c r="AW117" s="997"/>
      <c r="AX117" s="997"/>
      <c r="AY117" s="997"/>
      <c r="AZ117" s="1063" t="s">
        <v>467</v>
      </c>
      <c r="BA117" s="1064"/>
      <c r="BB117" s="1064"/>
      <c r="BC117" s="1064"/>
      <c r="BD117" s="1064"/>
      <c r="BE117" s="1064"/>
      <c r="BF117" s="1064"/>
      <c r="BG117" s="1064"/>
      <c r="BH117" s="1064"/>
      <c r="BI117" s="1064"/>
      <c r="BJ117" s="1064"/>
      <c r="BK117" s="1064"/>
      <c r="BL117" s="1064"/>
      <c r="BM117" s="1064"/>
      <c r="BN117" s="1064"/>
      <c r="BO117" s="1064"/>
      <c r="BP117" s="1065"/>
      <c r="BQ117" s="1015" t="s">
        <v>445</v>
      </c>
      <c r="BR117" s="1016"/>
      <c r="BS117" s="1016"/>
      <c r="BT117" s="1016"/>
      <c r="BU117" s="1016"/>
      <c r="BV117" s="1016" t="s">
        <v>445</v>
      </c>
      <c r="BW117" s="1016"/>
      <c r="BX117" s="1016"/>
      <c r="BY117" s="1016"/>
      <c r="BZ117" s="1016"/>
      <c r="CA117" s="1016" t="s">
        <v>445</v>
      </c>
      <c r="CB117" s="1016"/>
      <c r="CC117" s="1016"/>
      <c r="CD117" s="1016"/>
      <c r="CE117" s="1016"/>
      <c r="CF117" s="1010" t="s">
        <v>449</v>
      </c>
      <c r="CG117" s="1011"/>
      <c r="CH117" s="1011"/>
      <c r="CI117" s="1011"/>
      <c r="CJ117" s="1011"/>
      <c r="CK117" s="1041"/>
      <c r="CL117" s="1042"/>
      <c r="CM117" s="1012" t="s">
        <v>468</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469</v>
      </c>
      <c r="DH117" s="1055"/>
      <c r="DI117" s="1055"/>
      <c r="DJ117" s="1055"/>
      <c r="DK117" s="1056"/>
      <c r="DL117" s="1057" t="s">
        <v>445</v>
      </c>
      <c r="DM117" s="1055"/>
      <c r="DN117" s="1055"/>
      <c r="DO117" s="1055"/>
      <c r="DP117" s="1056"/>
      <c r="DQ117" s="1057" t="s">
        <v>445</v>
      </c>
      <c r="DR117" s="1055"/>
      <c r="DS117" s="1055"/>
      <c r="DT117" s="1055"/>
      <c r="DU117" s="1056"/>
      <c r="DV117" s="1058" t="s">
        <v>449</v>
      </c>
      <c r="DW117" s="1059"/>
      <c r="DX117" s="1059"/>
      <c r="DY117" s="1059"/>
      <c r="DZ117" s="1060"/>
    </row>
    <row r="118" spans="1:130" s="248" customFormat="1" ht="26.25" customHeight="1" x14ac:dyDescent="0.15">
      <c r="A118" s="1000" t="s">
        <v>440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437</v>
      </c>
      <c r="AB118" s="981"/>
      <c r="AC118" s="981"/>
      <c r="AD118" s="981"/>
      <c r="AE118" s="982"/>
      <c r="AF118" s="980" t="s">
        <v>438</v>
      </c>
      <c r="AG118" s="981"/>
      <c r="AH118" s="981"/>
      <c r="AI118" s="981"/>
      <c r="AJ118" s="982"/>
      <c r="AK118" s="980" t="s">
        <v>304</v>
      </c>
      <c r="AL118" s="981"/>
      <c r="AM118" s="981"/>
      <c r="AN118" s="981"/>
      <c r="AO118" s="982"/>
      <c r="AP118" s="1067" t="s">
        <v>439</v>
      </c>
      <c r="AQ118" s="1068"/>
      <c r="AR118" s="1068"/>
      <c r="AS118" s="1068"/>
      <c r="AT118" s="1069"/>
      <c r="AU118" s="996"/>
      <c r="AV118" s="997"/>
      <c r="AW118" s="997"/>
      <c r="AX118" s="997"/>
      <c r="AY118" s="997"/>
      <c r="AZ118" s="1070" t="s">
        <v>470</v>
      </c>
      <c r="BA118" s="1061"/>
      <c r="BB118" s="1061"/>
      <c r="BC118" s="1061"/>
      <c r="BD118" s="1061"/>
      <c r="BE118" s="1061"/>
      <c r="BF118" s="1061"/>
      <c r="BG118" s="1061"/>
      <c r="BH118" s="1061"/>
      <c r="BI118" s="1061"/>
      <c r="BJ118" s="1061"/>
      <c r="BK118" s="1061"/>
      <c r="BL118" s="1061"/>
      <c r="BM118" s="1061"/>
      <c r="BN118" s="1061"/>
      <c r="BO118" s="1061"/>
      <c r="BP118" s="1062"/>
      <c r="BQ118" s="1093" t="s">
        <v>445</v>
      </c>
      <c r="BR118" s="1094"/>
      <c r="BS118" s="1094"/>
      <c r="BT118" s="1094"/>
      <c r="BU118" s="1094"/>
      <c r="BV118" s="1094" t="s">
        <v>176</v>
      </c>
      <c r="BW118" s="1094"/>
      <c r="BX118" s="1094"/>
      <c r="BY118" s="1094"/>
      <c r="BZ118" s="1094"/>
      <c r="CA118" s="1094" t="s">
        <v>176</v>
      </c>
      <c r="CB118" s="1094"/>
      <c r="CC118" s="1094"/>
      <c r="CD118" s="1094"/>
      <c r="CE118" s="1094"/>
      <c r="CF118" s="1010" t="s">
        <v>176</v>
      </c>
      <c r="CG118" s="1011"/>
      <c r="CH118" s="1011"/>
      <c r="CI118" s="1011"/>
      <c r="CJ118" s="1011"/>
      <c r="CK118" s="1041"/>
      <c r="CL118" s="1042"/>
      <c r="CM118" s="1012" t="s">
        <v>471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445</v>
      </c>
      <c r="DH118" s="1055"/>
      <c r="DI118" s="1055"/>
      <c r="DJ118" s="1055"/>
      <c r="DK118" s="1056"/>
      <c r="DL118" s="1057" t="s">
        <v>445</v>
      </c>
      <c r="DM118" s="1055"/>
      <c r="DN118" s="1055"/>
      <c r="DO118" s="1055"/>
      <c r="DP118" s="1056"/>
      <c r="DQ118" s="1057" t="s">
        <v>445</v>
      </c>
      <c r="DR118" s="1055"/>
      <c r="DS118" s="1055"/>
      <c r="DT118" s="1055"/>
      <c r="DU118" s="1056"/>
      <c r="DV118" s="1058" t="s">
        <v>445</v>
      </c>
      <c r="DW118" s="1059"/>
      <c r="DX118" s="1059"/>
      <c r="DY118" s="1059"/>
      <c r="DZ118" s="1060"/>
    </row>
    <row r="119" spans="1:130" s="248" customFormat="1" ht="26.25" customHeight="1" x14ac:dyDescent="0.15">
      <c r="A119" s="1154" t="s">
        <v>443</v>
      </c>
      <c r="B119" s="1040"/>
      <c r="C119" s="1019" t="s">
        <v>444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v>61908</v>
      </c>
      <c r="AB119" s="988"/>
      <c r="AC119" s="988"/>
      <c r="AD119" s="988"/>
      <c r="AE119" s="989"/>
      <c r="AF119" s="990">
        <v>61983</v>
      </c>
      <c r="AG119" s="988"/>
      <c r="AH119" s="988"/>
      <c r="AI119" s="988"/>
      <c r="AJ119" s="989"/>
      <c r="AK119" s="990">
        <v>62061</v>
      </c>
      <c r="AL119" s="988"/>
      <c r="AM119" s="988"/>
      <c r="AN119" s="988"/>
      <c r="AO119" s="989"/>
      <c r="AP119" s="991">
        <v>0.1</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472</v>
      </c>
      <c r="BP119" s="1102"/>
      <c r="BQ119" s="1093">
        <v>249887907</v>
      </c>
      <c r="BR119" s="1094"/>
      <c r="BS119" s="1094"/>
      <c r="BT119" s="1094"/>
      <c r="BU119" s="1094"/>
      <c r="BV119" s="1094">
        <v>248420092</v>
      </c>
      <c r="BW119" s="1094"/>
      <c r="BX119" s="1094"/>
      <c r="BY119" s="1094"/>
      <c r="BZ119" s="1094"/>
      <c r="CA119" s="1094">
        <v>247659918</v>
      </c>
      <c r="CB119" s="1094"/>
      <c r="CC119" s="1094"/>
      <c r="CD119" s="1094"/>
      <c r="CE119" s="1094"/>
      <c r="CF119" s="1095"/>
      <c r="CG119" s="1096"/>
      <c r="CH119" s="1096"/>
      <c r="CI119" s="1096"/>
      <c r="CJ119" s="1097"/>
      <c r="CK119" s="1043"/>
      <c r="CL119" s="1044"/>
      <c r="CM119" s="1098" t="s">
        <v>473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13</v>
      </c>
      <c r="DH119" s="1080"/>
      <c r="DI119" s="1080"/>
      <c r="DJ119" s="1080"/>
      <c r="DK119" s="1081"/>
      <c r="DL119" s="1079" t="s">
        <v>445</v>
      </c>
      <c r="DM119" s="1080"/>
      <c r="DN119" s="1080"/>
      <c r="DO119" s="1080"/>
      <c r="DP119" s="1081"/>
      <c r="DQ119" s="1079">
        <v>607</v>
      </c>
      <c r="DR119" s="1080"/>
      <c r="DS119" s="1080"/>
      <c r="DT119" s="1080"/>
      <c r="DU119" s="1081"/>
      <c r="DV119" s="1082">
        <v>0</v>
      </c>
      <c r="DW119" s="1083"/>
      <c r="DX119" s="1083"/>
      <c r="DY119" s="1083"/>
      <c r="DZ119" s="1084"/>
    </row>
    <row r="120" spans="1:130" s="248" customFormat="1" ht="26.25" customHeight="1" x14ac:dyDescent="0.15">
      <c r="A120" s="1155"/>
      <c r="B120" s="1042"/>
      <c r="C120" s="1012" t="s">
        <v>448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445</v>
      </c>
      <c r="AB120" s="1055"/>
      <c r="AC120" s="1055"/>
      <c r="AD120" s="1055"/>
      <c r="AE120" s="1056"/>
      <c r="AF120" s="1057" t="s">
        <v>176</v>
      </c>
      <c r="AG120" s="1055"/>
      <c r="AH120" s="1055"/>
      <c r="AI120" s="1055"/>
      <c r="AJ120" s="1056"/>
      <c r="AK120" s="1057" t="s">
        <v>445</v>
      </c>
      <c r="AL120" s="1055"/>
      <c r="AM120" s="1055"/>
      <c r="AN120" s="1055"/>
      <c r="AO120" s="1056"/>
      <c r="AP120" s="1058" t="s">
        <v>445</v>
      </c>
      <c r="AQ120" s="1059"/>
      <c r="AR120" s="1059"/>
      <c r="AS120" s="1059"/>
      <c r="AT120" s="1060"/>
      <c r="AU120" s="1085" t="s">
        <v>474</v>
      </c>
      <c r="AV120" s="1086"/>
      <c r="AW120" s="1086"/>
      <c r="AX120" s="1086"/>
      <c r="AY120" s="1087"/>
      <c r="AZ120" s="1036" t="s">
        <v>475</v>
      </c>
      <c r="BA120" s="985"/>
      <c r="BB120" s="985"/>
      <c r="BC120" s="985"/>
      <c r="BD120" s="985"/>
      <c r="BE120" s="985"/>
      <c r="BF120" s="985"/>
      <c r="BG120" s="985"/>
      <c r="BH120" s="985"/>
      <c r="BI120" s="985"/>
      <c r="BJ120" s="985"/>
      <c r="BK120" s="985"/>
      <c r="BL120" s="985"/>
      <c r="BM120" s="985"/>
      <c r="BN120" s="985"/>
      <c r="BO120" s="985"/>
      <c r="BP120" s="986"/>
      <c r="BQ120" s="1022">
        <v>26491904</v>
      </c>
      <c r="BR120" s="1023"/>
      <c r="BS120" s="1023"/>
      <c r="BT120" s="1023"/>
      <c r="BU120" s="1023"/>
      <c r="BV120" s="1023">
        <v>25329130</v>
      </c>
      <c r="BW120" s="1023"/>
      <c r="BX120" s="1023"/>
      <c r="BY120" s="1023"/>
      <c r="BZ120" s="1023"/>
      <c r="CA120" s="1023">
        <v>27732483</v>
      </c>
      <c r="CB120" s="1023"/>
      <c r="CC120" s="1023"/>
      <c r="CD120" s="1023"/>
      <c r="CE120" s="1023"/>
      <c r="CF120" s="1037">
        <v>37.5</v>
      </c>
      <c r="CG120" s="1038"/>
      <c r="CH120" s="1038"/>
      <c r="CI120" s="1038"/>
      <c r="CJ120" s="1038"/>
      <c r="CK120" s="1103" t="s">
        <v>476</v>
      </c>
      <c r="CL120" s="1104"/>
      <c r="CM120" s="1104"/>
      <c r="CN120" s="1104"/>
      <c r="CO120" s="1105"/>
      <c r="CP120" s="1111" t="s">
        <v>477</v>
      </c>
      <c r="CQ120" s="1112"/>
      <c r="CR120" s="1112"/>
      <c r="CS120" s="1112"/>
      <c r="CT120" s="1112"/>
      <c r="CU120" s="1112"/>
      <c r="CV120" s="1112"/>
      <c r="CW120" s="1112"/>
      <c r="CX120" s="1112"/>
      <c r="CY120" s="1112"/>
      <c r="CZ120" s="1112"/>
      <c r="DA120" s="1112"/>
      <c r="DB120" s="1112"/>
      <c r="DC120" s="1112"/>
      <c r="DD120" s="1112"/>
      <c r="DE120" s="1112"/>
      <c r="DF120" s="1113"/>
      <c r="DG120" s="1022">
        <v>46879070</v>
      </c>
      <c r="DH120" s="1023"/>
      <c r="DI120" s="1023"/>
      <c r="DJ120" s="1023"/>
      <c r="DK120" s="1023"/>
      <c r="DL120" s="1023">
        <v>44048963</v>
      </c>
      <c r="DM120" s="1023"/>
      <c r="DN120" s="1023"/>
      <c r="DO120" s="1023"/>
      <c r="DP120" s="1023"/>
      <c r="DQ120" s="1023">
        <v>42001375</v>
      </c>
      <c r="DR120" s="1023"/>
      <c r="DS120" s="1023"/>
      <c r="DT120" s="1023"/>
      <c r="DU120" s="1023"/>
      <c r="DV120" s="1024">
        <v>56.7</v>
      </c>
      <c r="DW120" s="1024"/>
      <c r="DX120" s="1024"/>
      <c r="DY120" s="1024"/>
      <c r="DZ120" s="1025"/>
    </row>
    <row r="121" spans="1:130" s="248" customFormat="1" ht="26.25" customHeight="1" x14ac:dyDescent="0.15">
      <c r="A121" s="1155"/>
      <c r="B121" s="1042"/>
      <c r="C121" s="1063" t="s">
        <v>478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176</v>
      </c>
      <c r="AB121" s="1055"/>
      <c r="AC121" s="1055"/>
      <c r="AD121" s="1055"/>
      <c r="AE121" s="1056"/>
      <c r="AF121" s="1057" t="s">
        <v>445</v>
      </c>
      <c r="AG121" s="1055"/>
      <c r="AH121" s="1055"/>
      <c r="AI121" s="1055"/>
      <c r="AJ121" s="1056"/>
      <c r="AK121" s="1057" t="s">
        <v>445</v>
      </c>
      <c r="AL121" s="1055"/>
      <c r="AM121" s="1055"/>
      <c r="AN121" s="1055"/>
      <c r="AO121" s="1056"/>
      <c r="AP121" s="1058" t="s">
        <v>176</v>
      </c>
      <c r="AQ121" s="1059"/>
      <c r="AR121" s="1059"/>
      <c r="AS121" s="1059"/>
      <c r="AT121" s="1060"/>
      <c r="AU121" s="1088"/>
      <c r="AV121" s="1089"/>
      <c r="AW121" s="1089"/>
      <c r="AX121" s="1089"/>
      <c r="AY121" s="1090"/>
      <c r="AZ121" s="1045" t="s">
        <v>479</v>
      </c>
      <c r="BA121" s="1046"/>
      <c r="BB121" s="1046"/>
      <c r="BC121" s="1046"/>
      <c r="BD121" s="1046"/>
      <c r="BE121" s="1046"/>
      <c r="BF121" s="1046"/>
      <c r="BG121" s="1046"/>
      <c r="BH121" s="1046"/>
      <c r="BI121" s="1046"/>
      <c r="BJ121" s="1046"/>
      <c r="BK121" s="1046"/>
      <c r="BL121" s="1046"/>
      <c r="BM121" s="1046"/>
      <c r="BN121" s="1046"/>
      <c r="BO121" s="1046"/>
      <c r="BP121" s="1047"/>
      <c r="BQ121" s="1015">
        <v>28836872</v>
      </c>
      <c r="BR121" s="1016"/>
      <c r="BS121" s="1016"/>
      <c r="BT121" s="1016"/>
      <c r="BU121" s="1016"/>
      <c r="BV121" s="1016">
        <v>28039005</v>
      </c>
      <c r="BW121" s="1016"/>
      <c r="BX121" s="1016"/>
      <c r="BY121" s="1016"/>
      <c r="BZ121" s="1016"/>
      <c r="CA121" s="1016">
        <v>26341658</v>
      </c>
      <c r="CB121" s="1016"/>
      <c r="CC121" s="1016"/>
      <c r="CD121" s="1016"/>
      <c r="CE121" s="1016"/>
      <c r="CF121" s="1010">
        <v>35.6</v>
      </c>
      <c r="CG121" s="1011"/>
      <c r="CH121" s="1011"/>
      <c r="CI121" s="1011"/>
      <c r="CJ121" s="1011"/>
      <c r="CK121" s="1106"/>
      <c r="CL121" s="1107"/>
      <c r="CM121" s="1107"/>
      <c r="CN121" s="1107"/>
      <c r="CO121" s="1108"/>
      <c r="CP121" s="1116" t="s">
        <v>480</v>
      </c>
      <c r="CQ121" s="1117"/>
      <c r="CR121" s="1117"/>
      <c r="CS121" s="1117"/>
      <c r="CT121" s="1117"/>
      <c r="CU121" s="1117"/>
      <c r="CV121" s="1117"/>
      <c r="CW121" s="1117"/>
      <c r="CX121" s="1117"/>
      <c r="CY121" s="1117"/>
      <c r="CZ121" s="1117"/>
      <c r="DA121" s="1117"/>
      <c r="DB121" s="1117"/>
      <c r="DC121" s="1117"/>
      <c r="DD121" s="1117"/>
      <c r="DE121" s="1117"/>
      <c r="DF121" s="1118"/>
      <c r="DG121" s="1015">
        <v>4707556</v>
      </c>
      <c r="DH121" s="1016"/>
      <c r="DI121" s="1016"/>
      <c r="DJ121" s="1016"/>
      <c r="DK121" s="1016"/>
      <c r="DL121" s="1016">
        <v>4087087</v>
      </c>
      <c r="DM121" s="1016"/>
      <c r="DN121" s="1016"/>
      <c r="DO121" s="1016"/>
      <c r="DP121" s="1016"/>
      <c r="DQ121" s="1016">
        <v>3972824</v>
      </c>
      <c r="DR121" s="1016"/>
      <c r="DS121" s="1016"/>
      <c r="DT121" s="1016"/>
      <c r="DU121" s="1016"/>
      <c r="DV121" s="1017">
        <v>5.4</v>
      </c>
      <c r="DW121" s="1017"/>
      <c r="DX121" s="1017"/>
      <c r="DY121" s="1017"/>
      <c r="DZ121" s="1018"/>
    </row>
    <row r="122" spans="1:130" s="248" customFormat="1" ht="26.25" customHeight="1" x14ac:dyDescent="0.15">
      <c r="A122" s="1155"/>
      <c r="B122" s="1042"/>
      <c r="C122" s="1012" t="s">
        <v>459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445</v>
      </c>
      <c r="AB122" s="1055"/>
      <c r="AC122" s="1055"/>
      <c r="AD122" s="1055"/>
      <c r="AE122" s="1056"/>
      <c r="AF122" s="1057" t="s">
        <v>469</v>
      </c>
      <c r="AG122" s="1055"/>
      <c r="AH122" s="1055"/>
      <c r="AI122" s="1055"/>
      <c r="AJ122" s="1056"/>
      <c r="AK122" s="1057" t="s">
        <v>445</v>
      </c>
      <c r="AL122" s="1055"/>
      <c r="AM122" s="1055"/>
      <c r="AN122" s="1055"/>
      <c r="AO122" s="1056"/>
      <c r="AP122" s="1058" t="s">
        <v>445</v>
      </c>
      <c r="AQ122" s="1059"/>
      <c r="AR122" s="1059"/>
      <c r="AS122" s="1059"/>
      <c r="AT122" s="1060"/>
      <c r="AU122" s="1088"/>
      <c r="AV122" s="1089"/>
      <c r="AW122" s="1089"/>
      <c r="AX122" s="1089"/>
      <c r="AY122" s="1090"/>
      <c r="AZ122" s="1070" t="s">
        <v>481</v>
      </c>
      <c r="BA122" s="1061"/>
      <c r="BB122" s="1061"/>
      <c r="BC122" s="1061"/>
      <c r="BD122" s="1061"/>
      <c r="BE122" s="1061"/>
      <c r="BF122" s="1061"/>
      <c r="BG122" s="1061"/>
      <c r="BH122" s="1061"/>
      <c r="BI122" s="1061"/>
      <c r="BJ122" s="1061"/>
      <c r="BK122" s="1061"/>
      <c r="BL122" s="1061"/>
      <c r="BM122" s="1061"/>
      <c r="BN122" s="1061"/>
      <c r="BO122" s="1061"/>
      <c r="BP122" s="1062"/>
      <c r="BQ122" s="1093">
        <v>162553358</v>
      </c>
      <c r="BR122" s="1094"/>
      <c r="BS122" s="1094"/>
      <c r="BT122" s="1094"/>
      <c r="BU122" s="1094"/>
      <c r="BV122" s="1094">
        <v>158386163</v>
      </c>
      <c r="BW122" s="1094"/>
      <c r="BX122" s="1094"/>
      <c r="BY122" s="1094"/>
      <c r="BZ122" s="1094"/>
      <c r="CA122" s="1094">
        <v>161867083</v>
      </c>
      <c r="CB122" s="1094"/>
      <c r="CC122" s="1094"/>
      <c r="CD122" s="1094"/>
      <c r="CE122" s="1094"/>
      <c r="CF122" s="1114">
        <v>218.6</v>
      </c>
      <c r="CG122" s="1115"/>
      <c r="CH122" s="1115"/>
      <c r="CI122" s="1115"/>
      <c r="CJ122" s="1115"/>
      <c r="CK122" s="1106"/>
      <c r="CL122" s="1107"/>
      <c r="CM122" s="1107"/>
      <c r="CN122" s="1107"/>
      <c r="CO122" s="1108"/>
      <c r="CP122" s="1116" t="s">
        <v>482</v>
      </c>
      <c r="CQ122" s="1117"/>
      <c r="CR122" s="1117"/>
      <c r="CS122" s="1117"/>
      <c r="CT122" s="1117"/>
      <c r="CU122" s="1117"/>
      <c r="CV122" s="1117"/>
      <c r="CW122" s="1117"/>
      <c r="CX122" s="1117"/>
      <c r="CY122" s="1117"/>
      <c r="CZ122" s="1117"/>
      <c r="DA122" s="1117"/>
      <c r="DB122" s="1117"/>
      <c r="DC122" s="1117"/>
      <c r="DD122" s="1117"/>
      <c r="DE122" s="1117"/>
      <c r="DF122" s="1118"/>
      <c r="DG122" s="1015">
        <v>423881</v>
      </c>
      <c r="DH122" s="1016"/>
      <c r="DI122" s="1016"/>
      <c r="DJ122" s="1016"/>
      <c r="DK122" s="1016"/>
      <c r="DL122" s="1016">
        <v>408767</v>
      </c>
      <c r="DM122" s="1016"/>
      <c r="DN122" s="1016"/>
      <c r="DO122" s="1016"/>
      <c r="DP122" s="1016"/>
      <c r="DQ122" s="1016">
        <v>383918</v>
      </c>
      <c r="DR122" s="1016"/>
      <c r="DS122" s="1016"/>
      <c r="DT122" s="1016"/>
      <c r="DU122" s="1016"/>
      <c r="DV122" s="1017">
        <v>0.5</v>
      </c>
      <c r="DW122" s="1017"/>
      <c r="DX122" s="1017"/>
      <c r="DY122" s="1017"/>
      <c r="DZ122" s="1018"/>
    </row>
    <row r="123" spans="1:130" s="248" customFormat="1" ht="26.25" customHeight="1" x14ac:dyDescent="0.15">
      <c r="A123" s="1155"/>
      <c r="B123" s="1042"/>
      <c r="C123" s="1012" t="s">
        <v>465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68659</v>
      </c>
      <c r="AB123" s="1055"/>
      <c r="AC123" s="1055"/>
      <c r="AD123" s="1055"/>
      <c r="AE123" s="1056"/>
      <c r="AF123" s="1057">
        <v>67311</v>
      </c>
      <c r="AG123" s="1055"/>
      <c r="AH123" s="1055"/>
      <c r="AI123" s="1055"/>
      <c r="AJ123" s="1056"/>
      <c r="AK123" s="1057">
        <v>65923</v>
      </c>
      <c r="AL123" s="1055"/>
      <c r="AM123" s="1055"/>
      <c r="AN123" s="1055"/>
      <c r="AO123" s="1056"/>
      <c r="AP123" s="1058">
        <v>0.1</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483</v>
      </c>
      <c r="BP123" s="1102"/>
      <c r="BQ123" s="1161">
        <v>217882134</v>
      </c>
      <c r="BR123" s="1162"/>
      <c r="BS123" s="1162"/>
      <c r="BT123" s="1162"/>
      <c r="BU123" s="1162"/>
      <c r="BV123" s="1162">
        <v>211754298</v>
      </c>
      <c r="BW123" s="1162"/>
      <c r="BX123" s="1162"/>
      <c r="BY123" s="1162"/>
      <c r="BZ123" s="1162"/>
      <c r="CA123" s="1162">
        <v>215941224</v>
      </c>
      <c r="CB123" s="1162"/>
      <c r="CC123" s="1162"/>
      <c r="CD123" s="1162"/>
      <c r="CE123" s="1162"/>
      <c r="CF123" s="1095"/>
      <c r="CG123" s="1096"/>
      <c r="CH123" s="1096"/>
      <c r="CI123" s="1096"/>
      <c r="CJ123" s="1097"/>
      <c r="CK123" s="1106"/>
      <c r="CL123" s="1107"/>
      <c r="CM123" s="1107"/>
      <c r="CN123" s="1107"/>
      <c r="CO123" s="1108"/>
      <c r="CP123" s="1116" t="s">
        <v>484</v>
      </c>
      <c r="CQ123" s="1117"/>
      <c r="CR123" s="1117"/>
      <c r="CS123" s="1117"/>
      <c r="CT123" s="1117"/>
      <c r="CU123" s="1117"/>
      <c r="CV123" s="1117"/>
      <c r="CW123" s="1117"/>
      <c r="CX123" s="1117"/>
      <c r="CY123" s="1117"/>
      <c r="CZ123" s="1117"/>
      <c r="DA123" s="1117"/>
      <c r="DB123" s="1117"/>
      <c r="DC123" s="1117"/>
      <c r="DD123" s="1117"/>
      <c r="DE123" s="1117"/>
      <c r="DF123" s="1118"/>
      <c r="DG123" s="1054">
        <v>3565</v>
      </c>
      <c r="DH123" s="1055"/>
      <c r="DI123" s="1055"/>
      <c r="DJ123" s="1055"/>
      <c r="DK123" s="1056"/>
      <c r="DL123" s="1057">
        <v>3436</v>
      </c>
      <c r="DM123" s="1055"/>
      <c r="DN123" s="1055"/>
      <c r="DO123" s="1055"/>
      <c r="DP123" s="1056"/>
      <c r="DQ123" s="1057">
        <v>3713</v>
      </c>
      <c r="DR123" s="1055"/>
      <c r="DS123" s="1055"/>
      <c r="DT123" s="1055"/>
      <c r="DU123" s="1056"/>
      <c r="DV123" s="1058">
        <v>0</v>
      </c>
      <c r="DW123" s="1059"/>
      <c r="DX123" s="1059"/>
      <c r="DY123" s="1059"/>
      <c r="DZ123" s="1060"/>
    </row>
    <row r="124" spans="1:130" s="248" customFormat="1" ht="26.25" customHeight="1" thickBot="1" x14ac:dyDescent="0.2">
      <c r="A124" s="1155"/>
      <c r="B124" s="1042"/>
      <c r="C124" s="1012" t="s">
        <v>468</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176</v>
      </c>
      <c r="AB124" s="1055"/>
      <c r="AC124" s="1055"/>
      <c r="AD124" s="1055"/>
      <c r="AE124" s="1056"/>
      <c r="AF124" s="1057" t="s">
        <v>176</v>
      </c>
      <c r="AG124" s="1055"/>
      <c r="AH124" s="1055"/>
      <c r="AI124" s="1055"/>
      <c r="AJ124" s="1056"/>
      <c r="AK124" s="1057" t="s">
        <v>445</v>
      </c>
      <c r="AL124" s="1055"/>
      <c r="AM124" s="1055"/>
      <c r="AN124" s="1055"/>
      <c r="AO124" s="1056"/>
      <c r="AP124" s="1058" t="s">
        <v>445</v>
      </c>
      <c r="AQ124" s="1059"/>
      <c r="AR124" s="1059"/>
      <c r="AS124" s="1059"/>
      <c r="AT124" s="1060"/>
      <c r="AU124" s="1157" t="s">
        <v>485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44</v>
      </c>
      <c r="BR124" s="1124"/>
      <c r="BS124" s="1124"/>
      <c r="BT124" s="1124"/>
      <c r="BU124" s="1124"/>
      <c r="BV124" s="1124">
        <v>50.7</v>
      </c>
      <c r="BW124" s="1124"/>
      <c r="BX124" s="1124"/>
      <c r="BY124" s="1124"/>
      <c r="BZ124" s="1124"/>
      <c r="CA124" s="1124">
        <v>42.8</v>
      </c>
      <c r="CB124" s="1124"/>
      <c r="CC124" s="1124"/>
      <c r="CD124" s="1124"/>
      <c r="CE124" s="1124"/>
      <c r="CF124" s="1125"/>
      <c r="CG124" s="1126"/>
      <c r="CH124" s="1126"/>
      <c r="CI124" s="1126"/>
      <c r="CJ124" s="1127"/>
      <c r="CK124" s="1109"/>
      <c r="CL124" s="1109"/>
      <c r="CM124" s="1109"/>
      <c r="CN124" s="1109"/>
      <c r="CO124" s="1110"/>
      <c r="CP124" s="1116" t="s">
        <v>486</v>
      </c>
      <c r="CQ124" s="1117"/>
      <c r="CR124" s="1117"/>
      <c r="CS124" s="1117"/>
      <c r="CT124" s="1117"/>
      <c r="CU124" s="1117"/>
      <c r="CV124" s="1117"/>
      <c r="CW124" s="1117"/>
      <c r="CX124" s="1117"/>
      <c r="CY124" s="1117"/>
      <c r="CZ124" s="1117"/>
      <c r="DA124" s="1117"/>
      <c r="DB124" s="1117"/>
      <c r="DC124" s="1117"/>
      <c r="DD124" s="1117"/>
      <c r="DE124" s="1117"/>
      <c r="DF124" s="1118"/>
      <c r="DG124" s="1101">
        <v>880</v>
      </c>
      <c r="DH124" s="1080"/>
      <c r="DI124" s="1080"/>
      <c r="DJ124" s="1080"/>
      <c r="DK124" s="1081"/>
      <c r="DL124" s="1079" t="s">
        <v>445</v>
      </c>
      <c r="DM124" s="1080"/>
      <c r="DN124" s="1080"/>
      <c r="DO124" s="1080"/>
      <c r="DP124" s="1081"/>
      <c r="DQ124" s="1079" t="s">
        <v>445</v>
      </c>
      <c r="DR124" s="1080"/>
      <c r="DS124" s="1080"/>
      <c r="DT124" s="1080"/>
      <c r="DU124" s="1081"/>
      <c r="DV124" s="1082" t="s">
        <v>445</v>
      </c>
      <c r="DW124" s="1083"/>
      <c r="DX124" s="1083"/>
      <c r="DY124" s="1083"/>
      <c r="DZ124" s="1084"/>
    </row>
    <row r="125" spans="1:130" s="248" customFormat="1" ht="26.25" customHeight="1" x14ac:dyDescent="0.15">
      <c r="A125" s="1155"/>
      <c r="B125" s="1042"/>
      <c r="C125" s="1012" t="s">
        <v>471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445</v>
      </c>
      <c r="AB125" s="1055"/>
      <c r="AC125" s="1055"/>
      <c r="AD125" s="1055"/>
      <c r="AE125" s="1056"/>
      <c r="AF125" s="1057" t="s">
        <v>445</v>
      </c>
      <c r="AG125" s="1055"/>
      <c r="AH125" s="1055"/>
      <c r="AI125" s="1055"/>
      <c r="AJ125" s="1056"/>
      <c r="AK125" s="1057" t="s">
        <v>445</v>
      </c>
      <c r="AL125" s="1055"/>
      <c r="AM125" s="1055"/>
      <c r="AN125" s="1055"/>
      <c r="AO125" s="1056"/>
      <c r="AP125" s="1058" t="s">
        <v>445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487</v>
      </c>
      <c r="CL125" s="1104"/>
      <c r="CM125" s="1104"/>
      <c r="CN125" s="1104"/>
      <c r="CO125" s="1105"/>
      <c r="CP125" s="1036" t="s">
        <v>488</v>
      </c>
      <c r="CQ125" s="985"/>
      <c r="CR125" s="985"/>
      <c r="CS125" s="985"/>
      <c r="CT125" s="985"/>
      <c r="CU125" s="985"/>
      <c r="CV125" s="985"/>
      <c r="CW125" s="985"/>
      <c r="CX125" s="985"/>
      <c r="CY125" s="985"/>
      <c r="CZ125" s="985"/>
      <c r="DA125" s="985"/>
      <c r="DB125" s="985"/>
      <c r="DC125" s="985"/>
      <c r="DD125" s="985"/>
      <c r="DE125" s="985"/>
      <c r="DF125" s="986"/>
      <c r="DG125" s="1022" t="s">
        <v>445</v>
      </c>
      <c r="DH125" s="1023"/>
      <c r="DI125" s="1023"/>
      <c r="DJ125" s="1023"/>
      <c r="DK125" s="1023"/>
      <c r="DL125" s="1023" t="s">
        <v>445</v>
      </c>
      <c r="DM125" s="1023"/>
      <c r="DN125" s="1023"/>
      <c r="DO125" s="1023"/>
      <c r="DP125" s="1023"/>
      <c r="DQ125" s="1023" t="s">
        <v>445</v>
      </c>
      <c r="DR125" s="1023"/>
      <c r="DS125" s="1023"/>
      <c r="DT125" s="1023"/>
      <c r="DU125" s="1023"/>
      <c r="DV125" s="1024" t="s">
        <v>445</v>
      </c>
      <c r="DW125" s="1024"/>
      <c r="DX125" s="1024"/>
      <c r="DY125" s="1024"/>
      <c r="DZ125" s="1025"/>
    </row>
    <row r="126" spans="1:130" s="248" customFormat="1" ht="26.25" customHeight="1" thickBot="1" x14ac:dyDescent="0.2">
      <c r="A126" s="1155"/>
      <c r="B126" s="1042"/>
      <c r="C126" s="1012" t="s">
        <v>473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26741</v>
      </c>
      <c r="AB126" s="1055"/>
      <c r="AC126" s="1055"/>
      <c r="AD126" s="1055"/>
      <c r="AE126" s="1056"/>
      <c r="AF126" s="1057">
        <v>2946</v>
      </c>
      <c r="AG126" s="1055"/>
      <c r="AH126" s="1055"/>
      <c r="AI126" s="1055"/>
      <c r="AJ126" s="1056"/>
      <c r="AK126" s="1057" t="s">
        <v>445</v>
      </c>
      <c r="AL126" s="1055"/>
      <c r="AM126" s="1055"/>
      <c r="AN126" s="1055"/>
      <c r="AO126" s="1056"/>
      <c r="AP126" s="1058" t="s">
        <v>176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489</v>
      </c>
      <c r="CQ126" s="1046"/>
      <c r="CR126" s="1046"/>
      <c r="CS126" s="1046"/>
      <c r="CT126" s="1046"/>
      <c r="CU126" s="1046"/>
      <c r="CV126" s="1046"/>
      <c r="CW126" s="1046"/>
      <c r="CX126" s="1046"/>
      <c r="CY126" s="1046"/>
      <c r="CZ126" s="1046"/>
      <c r="DA126" s="1046"/>
      <c r="DB126" s="1046"/>
      <c r="DC126" s="1046"/>
      <c r="DD126" s="1046"/>
      <c r="DE126" s="1046"/>
      <c r="DF126" s="1047"/>
      <c r="DG126" s="1015">
        <v>1467302</v>
      </c>
      <c r="DH126" s="1016"/>
      <c r="DI126" s="1016"/>
      <c r="DJ126" s="1016"/>
      <c r="DK126" s="1016"/>
      <c r="DL126" s="1016">
        <v>1144395</v>
      </c>
      <c r="DM126" s="1016"/>
      <c r="DN126" s="1016"/>
      <c r="DO126" s="1016"/>
      <c r="DP126" s="1016"/>
      <c r="DQ126" s="1016">
        <v>1058878</v>
      </c>
      <c r="DR126" s="1016"/>
      <c r="DS126" s="1016"/>
      <c r="DT126" s="1016"/>
      <c r="DU126" s="1016"/>
      <c r="DV126" s="1017">
        <v>1.4</v>
      </c>
      <c r="DW126" s="1017"/>
      <c r="DX126" s="1017"/>
      <c r="DY126" s="1017"/>
      <c r="DZ126" s="1018"/>
    </row>
    <row r="127" spans="1:130" s="248" customFormat="1" ht="26.25" customHeight="1" x14ac:dyDescent="0.15">
      <c r="A127" s="1156"/>
      <c r="B127" s="1044"/>
      <c r="C127" s="1098" t="s">
        <v>490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445</v>
      </c>
      <c r="AB127" s="1055"/>
      <c r="AC127" s="1055"/>
      <c r="AD127" s="1055"/>
      <c r="AE127" s="1056"/>
      <c r="AF127" s="1057" t="s">
        <v>445</v>
      </c>
      <c r="AG127" s="1055"/>
      <c r="AH127" s="1055"/>
      <c r="AI127" s="1055"/>
      <c r="AJ127" s="1056"/>
      <c r="AK127" s="1057" t="s">
        <v>445</v>
      </c>
      <c r="AL127" s="1055"/>
      <c r="AM127" s="1055"/>
      <c r="AN127" s="1055"/>
      <c r="AO127" s="1056"/>
      <c r="AP127" s="1058" t="s">
        <v>445</v>
      </c>
      <c r="AQ127" s="1059"/>
      <c r="AR127" s="1059"/>
      <c r="AS127" s="1059"/>
      <c r="AT127" s="1060"/>
      <c r="AU127" s="284"/>
      <c r="AV127" s="284"/>
      <c r="AW127" s="284"/>
      <c r="AX127" s="1128" t="s">
        <v>491</v>
      </c>
      <c r="AY127" s="1129"/>
      <c r="AZ127" s="1129"/>
      <c r="BA127" s="1129"/>
      <c r="BB127" s="1129"/>
      <c r="BC127" s="1129"/>
      <c r="BD127" s="1129"/>
      <c r="BE127" s="1130"/>
      <c r="BF127" s="1131" t="s">
        <v>492</v>
      </c>
      <c r="BG127" s="1129"/>
      <c r="BH127" s="1129"/>
      <c r="BI127" s="1129"/>
      <c r="BJ127" s="1129"/>
      <c r="BK127" s="1129"/>
      <c r="BL127" s="1130"/>
      <c r="BM127" s="1131" t="s">
        <v>493</v>
      </c>
      <c r="BN127" s="1129"/>
      <c r="BO127" s="1129"/>
      <c r="BP127" s="1129"/>
      <c r="BQ127" s="1129"/>
      <c r="BR127" s="1129"/>
      <c r="BS127" s="1130"/>
      <c r="BT127" s="1131" t="s">
        <v>494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495</v>
      </c>
      <c r="CQ127" s="1046"/>
      <c r="CR127" s="1046"/>
      <c r="CS127" s="1046"/>
      <c r="CT127" s="1046"/>
      <c r="CU127" s="1046"/>
      <c r="CV127" s="1046"/>
      <c r="CW127" s="1046"/>
      <c r="CX127" s="1046"/>
      <c r="CY127" s="1046"/>
      <c r="CZ127" s="1046"/>
      <c r="DA127" s="1046"/>
      <c r="DB127" s="1046"/>
      <c r="DC127" s="1046"/>
      <c r="DD127" s="1046"/>
      <c r="DE127" s="1046"/>
      <c r="DF127" s="1047"/>
      <c r="DG127" s="1015" t="s">
        <v>176</v>
      </c>
      <c r="DH127" s="1016"/>
      <c r="DI127" s="1016"/>
      <c r="DJ127" s="1016"/>
      <c r="DK127" s="1016"/>
      <c r="DL127" s="1016" t="s">
        <v>445</v>
      </c>
      <c r="DM127" s="1016"/>
      <c r="DN127" s="1016"/>
      <c r="DO127" s="1016"/>
      <c r="DP127" s="1016"/>
      <c r="DQ127" s="1016" t="s">
        <v>445</v>
      </c>
      <c r="DR127" s="1016"/>
      <c r="DS127" s="1016"/>
      <c r="DT127" s="1016"/>
      <c r="DU127" s="1016"/>
      <c r="DV127" s="1017" t="s">
        <v>445</v>
      </c>
      <c r="DW127" s="1017"/>
      <c r="DX127" s="1017"/>
      <c r="DY127" s="1017"/>
      <c r="DZ127" s="1018"/>
    </row>
    <row r="128" spans="1:130" s="248" customFormat="1" ht="26.25" customHeight="1" thickBot="1" x14ac:dyDescent="0.2">
      <c r="A128" s="1139" t="s">
        <v>496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497</v>
      </c>
      <c r="X128" s="1141"/>
      <c r="Y128" s="1141"/>
      <c r="Z128" s="1142"/>
      <c r="AA128" s="1143">
        <v>3537503</v>
      </c>
      <c r="AB128" s="1144"/>
      <c r="AC128" s="1144"/>
      <c r="AD128" s="1144"/>
      <c r="AE128" s="1145"/>
      <c r="AF128" s="1146">
        <v>3494682</v>
      </c>
      <c r="AG128" s="1144"/>
      <c r="AH128" s="1144"/>
      <c r="AI128" s="1144"/>
      <c r="AJ128" s="1145"/>
      <c r="AK128" s="1146">
        <v>3201188</v>
      </c>
      <c r="AL128" s="1144"/>
      <c r="AM128" s="1144"/>
      <c r="AN128" s="1144"/>
      <c r="AO128" s="1145"/>
      <c r="AP128" s="1147"/>
      <c r="AQ128" s="1148"/>
      <c r="AR128" s="1148"/>
      <c r="AS128" s="1148"/>
      <c r="AT128" s="1149"/>
      <c r="AU128" s="284"/>
      <c r="AV128" s="284"/>
      <c r="AW128" s="284"/>
      <c r="AX128" s="984" t="s">
        <v>498</v>
      </c>
      <c r="AY128" s="985"/>
      <c r="AZ128" s="985"/>
      <c r="BA128" s="985"/>
      <c r="BB128" s="985"/>
      <c r="BC128" s="985"/>
      <c r="BD128" s="985"/>
      <c r="BE128" s="986"/>
      <c r="BF128" s="1150" t="s">
        <v>176</v>
      </c>
      <c r="BG128" s="1151"/>
      <c r="BH128" s="1151"/>
      <c r="BI128" s="1151"/>
      <c r="BJ128" s="1151"/>
      <c r="BK128" s="1151"/>
      <c r="BL128" s="1152"/>
      <c r="BM128" s="1150">
        <v>11.25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499</v>
      </c>
      <c r="CQ128" s="1133"/>
      <c r="CR128" s="1133"/>
      <c r="CS128" s="1133"/>
      <c r="CT128" s="1133"/>
      <c r="CU128" s="1133"/>
      <c r="CV128" s="1133"/>
      <c r="CW128" s="1133"/>
      <c r="CX128" s="1133"/>
      <c r="CY128" s="1133"/>
      <c r="CZ128" s="1133"/>
      <c r="DA128" s="1133"/>
      <c r="DB128" s="1133"/>
      <c r="DC128" s="1133"/>
      <c r="DD128" s="1133"/>
      <c r="DE128" s="1133"/>
      <c r="DF128" s="1134"/>
      <c r="DG128" s="1135" t="s">
        <v>445</v>
      </c>
      <c r="DH128" s="1136"/>
      <c r="DI128" s="1136"/>
      <c r="DJ128" s="1136"/>
      <c r="DK128" s="1136"/>
      <c r="DL128" s="1136" t="s">
        <v>176</v>
      </c>
      <c r="DM128" s="1136"/>
      <c r="DN128" s="1136"/>
      <c r="DO128" s="1136"/>
      <c r="DP128" s="1136"/>
      <c r="DQ128" s="1136" t="s">
        <v>176</v>
      </c>
      <c r="DR128" s="1136"/>
      <c r="DS128" s="1136"/>
      <c r="DT128" s="1136"/>
      <c r="DU128" s="1136"/>
      <c r="DV128" s="1137" t="s">
        <v>445</v>
      </c>
      <c r="DW128" s="1137"/>
      <c r="DX128" s="1137"/>
      <c r="DY128" s="1137"/>
      <c r="DZ128" s="1138"/>
    </row>
    <row r="129" spans="1:131" s="248" customFormat="1" ht="26.25" customHeight="1" x14ac:dyDescent="0.15">
      <c r="A129" s="1026" t="s">
        <v>105</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500</v>
      </c>
      <c r="X129" s="1170"/>
      <c r="Y129" s="1170"/>
      <c r="Z129" s="1171"/>
      <c r="AA129" s="1054">
        <v>88211966</v>
      </c>
      <c r="AB129" s="1055"/>
      <c r="AC129" s="1055"/>
      <c r="AD129" s="1055"/>
      <c r="AE129" s="1056"/>
      <c r="AF129" s="1057">
        <v>87609247</v>
      </c>
      <c r="AG129" s="1055"/>
      <c r="AH129" s="1055"/>
      <c r="AI129" s="1055"/>
      <c r="AJ129" s="1056"/>
      <c r="AK129" s="1057">
        <v>88989707</v>
      </c>
      <c r="AL129" s="1055"/>
      <c r="AM129" s="1055"/>
      <c r="AN129" s="1055"/>
      <c r="AO129" s="1056"/>
      <c r="AP129" s="1172"/>
      <c r="AQ129" s="1173"/>
      <c r="AR129" s="1173"/>
      <c r="AS129" s="1173"/>
      <c r="AT129" s="1174"/>
      <c r="AU129" s="286"/>
      <c r="AV129" s="286"/>
      <c r="AW129" s="286"/>
      <c r="AX129" s="1163" t="s">
        <v>501</v>
      </c>
      <c r="AY129" s="1046"/>
      <c r="AZ129" s="1046"/>
      <c r="BA129" s="1046"/>
      <c r="BB129" s="1046"/>
      <c r="BC129" s="1046"/>
      <c r="BD129" s="1046"/>
      <c r="BE129" s="1047"/>
      <c r="BF129" s="1164" t="s">
        <v>445</v>
      </c>
      <c r="BG129" s="1165"/>
      <c r="BH129" s="1165"/>
      <c r="BI129" s="1165"/>
      <c r="BJ129" s="1165"/>
      <c r="BK129" s="1165"/>
      <c r="BL129" s="1166"/>
      <c r="BM129" s="1164">
        <v>16.25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503</v>
      </c>
      <c r="X130" s="1170"/>
      <c r="Y130" s="1170"/>
      <c r="Z130" s="1171"/>
      <c r="AA130" s="1054">
        <v>15526306</v>
      </c>
      <c r="AB130" s="1055"/>
      <c r="AC130" s="1055"/>
      <c r="AD130" s="1055"/>
      <c r="AE130" s="1056"/>
      <c r="AF130" s="1057">
        <v>15342706</v>
      </c>
      <c r="AG130" s="1055"/>
      <c r="AH130" s="1055"/>
      <c r="AI130" s="1055"/>
      <c r="AJ130" s="1056"/>
      <c r="AK130" s="1057">
        <v>14952068</v>
      </c>
      <c r="AL130" s="1055"/>
      <c r="AM130" s="1055"/>
      <c r="AN130" s="1055"/>
      <c r="AO130" s="1056"/>
      <c r="AP130" s="1172"/>
      <c r="AQ130" s="1173"/>
      <c r="AR130" s="1173"/>
      <c r="AS130" s="1173"/>
      <c r="AT130" s="1174"/>
      <c r="AU130" s="286"/>
      <c r="AV130" s="286"/>
      <c r="AW130" s="286"/>
      <c r="AX130" s="1163" t="s">
        <v>504</v>
      </c>
      <c r="AY130" s="1046"/>
      <c r="AZ130" s="1046"/>
      <c r="BA130" s="1046"/>
      <c r="BB130" s="1046"/>
      <c r="BC130" s="1046"/>
      <c r="BD130" s="1046"/>
      <c r="BE130" s="1047"/>
      <c r="BF130" s="1200">
        <v>3.6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505</v>
      </c>
      <c r="X131" s="1208"/>
      <c r="Y131" s="1208"/>
      <c r="Z131" s="1209"/>
      <c r="AA131" s="1101">
        <v>72685660</v>
      </c>
      <c r="AB131" s="1080"/>
      <c r="AC131" s="1080"/>
      <c r="AD131" s="1080"/>
      <c r="AE131" s="1081"/>
      <c r="AF131" s="1079">
        <v>72266541</v>
      </c>
      <c r="AG131" s="1080"/>
      <c r="AH131" s="1080"/>
      <c r="AI131" s="1080"/>
      <c r="AJ131" s="1081"/>
      <c r="AK131" s="1079">
        <v>74037639</v>
      </c>
      <c r="AL131" s="1080"/>
      <c r="AM131" s="1080"/>
      <c r="AN131" s="1080"/>
      <c r="AO131" s="1081"/>
      <c r="AP131" s="1210"/>
      <c r="AQ131" s="1211"/>
      <c r="AR131" s="1211"/>
      <c r="AS131" s="1211"/>
      <c r="AT131" s="1212"/>
      <c r="AU131" s="286"/>
      <c r="AV131" s="286"/>
      <c r="AW131" s="286"/>
      <c r="AX131" s="1182" t="s">
        <v>506</v>
      </c>
      <c r="AY131" s="1133"/>
      <c r="AZ131" s="1133"/>
      <c r="BA131" s="1133"/>
      <c r="BB131" s="1133"/>
      <c r="BC131" s="1133"/>
      <c r="BD131" s="1133"/>
      <c r="BE131" s="1134"/>
      <c r="BF131" s="1183">
        <v>42.8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508</v>
      </c>
      <c r="W132" s="1193"/>
      <c r="X132" s="1193"/>
      <c r="Y132" s="1193"/>
      <c r="Z132" s="1194"/>
      <c r="AA132" s="1195">
        <v>2.5265327439999998</v>
      </c>
      <c r="AB132" s="1196"/>
      <c r="AC132" s="1196"/>
      <c r="AD132" s="1196"/>
      <c r="AE132" s="1197"/>
      <c r="AF132" s="1198">
        <v>3.5960168619999999</v>
      </c>
      <c r="AG132" s="1196"/>
      <c r="AH132" s="1196"/>
      <c r="AI132" s="1196"/>
      <c r="AJ132" s="1197"/>
      <c r="AK132" s="1198">
        <v>4.8687573630000003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509</v>
      </c>
      <c r="W133" s="1176"/>
      <c r="X133" s="1176"/>
      <c r="Y133" s="1176"/>
      <c r="Z133" s="1177"/>
      <c r="AA133" s="1178">
        <v>2.1</v>
      </c>
      <c r="AB133" s="1179"/>
      <c r="AC133" s="1179"/>
      <c r="AD133" s="1179"/>
      <c r="AE133" s="1180"/>
      <c r="AF133" s="1178">
        <v>2.8</v>
      </c>
      <c r="AG133" s="1179"/>
      <c r="AH133" s="1179"/>
      <c r="AI133" s="1179"/>
      <c r="AJ133" s="1180"/>
      <c r="AK133" s="1178">
        <v>3.6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qjFTfFCc/6Qld564urUg9sA9gy1vqRI38vax/nmx6Gi1zzGRLrwgt1SCbtR2CDUzyjH4QpLIETPIBPV1Hz9Dw==" saltValue="mSU6j+iXoOuWVjbmLZA52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XydTofqAG14VCNaeK3fWcZ28Or1fM0jlcRlv3TEdJvbaei2EU48csjPLWrnBgJbwOdFlMP6mZac3kpncJ+eYA==" saltValue="RqxE+sy7FXB0ID0WyAq2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do43TxlLkU1izkZtC/48duvN3xyM0OKNb4W6XDJfvrplpqZjv1WVsXBgKGf0OMlE4LrTa0tdr2afbRpGJxbDw==" saltValue="r1rSqSi8zq1oIIlh6iDx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518</v>
      </c>
      <c r="AL9" s="1216"/>
      <c r="AM9" s="1216"/>
      <c r="AN9" s="1217"/>
      <c r="AO9" s="314">
        <v>24753962</v>
      </c>
      <c r="AP9" s="314">
        <v>66180</v>
      </c>
      <c r="AQ9" s="315">
        <v>62265</v>
      </c>
      <c r="AR9" s="316">
        <v>6.3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519</v>
      </c>
      <c r="AL10" s="1216"/>
      <c r="AM10" s="1216"/>
      <c r="AN10" s="1217"/>
      <c r="AO10" s="317">
        <v>403042</v>
      </c>
      <c r="AP10" s="317">
        <v>1078</v>
      </c>
      <c r="AQ10" s="318">
        <v>1645</v>
      </c>
      <c r="AR10" s="319">
        <v>-34.5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520</v>
      </c>
      <c r="AL11" s="1216"/>
      <c r="AM11" s="1216"/>
      <c r="AN11" s="1217"/>
      <c r="AO11" s="317" t="s">
        <v>521</v>
      </c>
      <c r="AP11" s="317" t="s">
        <v>521</v>
      </c>
      <c r="AQ11" s="318">
        <v>688</v>
      </c>
      <c r="AR11" s="319" t="s">
        <v>521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522</v>
      </c>
      <c r="AL12" s="1216"/>
      <c r="AM12" s="1216"/>
      <c r="AN12" s="1217"/>
      <c r="AO12" s="317" t="s">
        <v>521</v>
      </c>
      <c r="AP12" s="317" t="s">
        <v>521</v>
      </c>
      <c r="AQ12" s="318">
        <v>24</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523</v>
      </c>
      <c r="AL13" s="1216"/>
      <c r="AM13" s="1216"/>
      <c r="AN13" s="1217"/>
      <c r="AO13" s="317">
        <v>777889</v>
      </c>
      <c r="AP13" s="317">
        <v>2080</v>
      </c>
      <c r="AQ13" s="318">
        <v>2006</v>
      </c>
      <c r="AR13" s="319">
        <v>3.7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524</v>
      </c>
      <c r="AL14" s="1216"/>
      <c r="AM14" s="1216"/>
      <c r="AN14" s="1217"/>
      <c r="AO14" s="317">
        <v>584287</v>
      </c>
      <c r="AP14" s="317">
        <v>1562</v>
      </c>
      <c r="AQ14" s="318">
        <v>1357</v>
      </c>
      <c r="AR14" s="319">
        <v>15.1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525</v>
      </c>
      <c r="AL15" s="1222"/>
      <c r="AM15" s="1222"/>
      <c r="AN15" s="1223"/>
      <c r="AO15" s="317">
        <v>-1308987</v>
      </c>
      <c r="AP15" s="317">
        <v>-3500</v>
      </c>
      <c r="AQ15" s="318">
        <v>-3875</v>
      </c>
      <c r="AR15" s="319">
        <v>-9.6999999999999993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25210193</v>
      </c>
      <c r="AP16" s="317">
        <v>67400</v>
      </c>
      <c r="AQ16" s="318">
        <v>64110</v>
      </c>
      <c r="AR16" s="319">
        <v>5.0999999999999996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530</v>
      </c>
      <c r="AL21" s="1225"/>
      <c r="AM21" s="1225"/>
      <c r="AN21" s="1226"/>
      <c r="AO21" s="330">
        <v>6.81</v>
      </c>
      <c r="AP21" s="331">
        <v>6.37</v>
      </c>
      <c r="AQ21" s="332">
        <v>0.44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531</v>
      </c>
      <c r="AL22" s="1225"/>
      <c r="AM22" s="1225"/>
      <c r="AN22" s="1226"/>
      <c r="AO22" s="335">
        <v>100.1</v>
      </c>
      <c r="AP22" s="336">
        <v>99.7</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535</v>
      </c>
      <c r="AL32" s="1219"/>
      <c r="AM32" s="1219"/>
      <c r="AN32" s="1220"/>
      <c r="AO32" s="345">
        <v>15990260</v>
      </c>
      <c r="AP32" s="345">
        <v>42750</v>
      </c>
      <c r="AQ32" s="346">
        <v>36503</v>
      </c>
      <c r="AR32" s="347">
        <v>17.100000000000001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536</v>
      </c>
      <c r="AL33" s="1219"/>
      <c r="AM33" s="1219"/>
      <c r="AN33" s="1220"/>
      <c r="AO33" s="345" t="s">
        <v>521</v>
      </c>
      <c r="AP33" s="345" t="s">
        <v>521</v>
      </c>
      <c r="AQ33" s="346">
        <v>3</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537</v>
      </c>
      <c r="AL34" s="1219"/>
      <c r="AM34" s="1219"/>
      <c r="AN34" s="1220"/>
      <c r="AO34" s="345" t="s">
        <v>521</v>
      </c>
      <c r="AP34" s="345" t="s">
        <v>521</v>
      </c>
      <c r="AQ34" s="346">
        <v>76</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538</v>
      </c>
      <c r="AL35" s="1219"/>
      <c r="AM35" s="1219"/>
      <c r="AN35" s="1220"/>
      <c r="AO35" s="345">
        <v>4779576</v>
      </c>
      <c r="AP35" s="345">
        <v>12778</v>
      </c>
      <c r="AQ35" s="346">
        <v>8582</v>
      </c>
      <c r="AR35" s="347">
        <v>48.9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539</v>
      </c>
      <c r="AL36" s="1219"/>
      <c r="AM36" s="1219"/>
      <c r="AN36" s="1220"/>
      <c r="AO36" s="345">
        <v>860149</v>
      </c>
      <c r="AP36" s="345">
        <v>2300</v>
      </c>
      <c r="AQ36" s="346">
        <v>400</v>
      </c>
      <c r="AR36" s="347">
        <v>475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540</v>
      </c>
      <c r="AL37" s="1219"/>
      <c r="AM37" s="1219"/>
      <c r="AN37" s="1220"/>
      <c r="AO37" s="345">
        <v>127984</v>
      </c>
      <c r="AP37" s="345">
        <v>342</v>
      </c>
      <c r="AQ37" s="346">
        <v>747</v>
      </c>
      <c r="AR37" s="347">
        <v>-54.2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541</v>
      </c>
      <c r="AL38" s="1228"/>
      <c r="AM38" s="1228"/>
      <c r="AN38" s="1229"/>
      <c r="AO38" s="348" t="s">
        <v>521</v>
      </c>
      <c r="AP38" s="348" t="s">
        <v>521</v>
      </c>
      <c r="AQ38" s="349">
        <v>2</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542</v>
      </c>
      <c r="AL39" s="1228"/>
      <c r="AM39" s="1228"/>
      <c r="AN39" s="1229"/>
      <c r="AO39" s="345">
        <v>-3201188</v>
      </c>
      <c r="AP39" s="345">
        <v>-8558</v>
      </c>
      <c r="AQ39" s="346">
        <v>-7844</v>
      </c>
      <c r="AR39" s="347">
        <v>9.1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543</v>
      </c>
      <c r="AL40" s="1219"/>
      <c r="AM40" s="1219"/>
      <c r="AN40" s="1220"/>
      <c r="AO40" s="345">
        <v>-14952068</v>
      </c>
      <c r="AP40" s="345">
        <v>-39975</v>
      </c>
      <c r="AQ40" s="346">
        <v>-28367</v>
      </c>
      <c r="AR40" s="347">
        <v>40.9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3604713</v>
      </c>
      <c r="AP41" s="345">
        <v>9637</v>
      </c>
      <c r="AQ41" s="346">
        <v>10099</v>
      </c>
      <c r="AR41" s="347">
        <v>-4.5999999999999996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513</v>
      </c>
      <c r="AN49" s="1235" t="s">
        <v>547</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23913515</v>
      </c>
      <c r="AN51" s="367">
        <v>62601</v>
      </c>
      <c r="AO51" s="368">
        <v>-30.9</v>
      </c>
      <c r="AP51" s="369">
        <v>46395</v>
      </c>
      <c r="AQ51" s="370">
        <v>-8.8000000000000007</v>
      </c>
      <c r="AR51" s="371">
        <v>-22.1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16579468</v>
      </c>
      <c r="AN52" s="375">
        <v>43402</v>
      </c>
      <c r="AO52" s="376">
        <v>-33.9</v>
      </c>
      <c r="AP52" s="377">
        <v>26304</v>
      </c>
      <c r="AQ52" s="378">
        <v>-5.4</v>
      </c>
      <c r="AR52" s="379">
        <v>-28.5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20535264</v>
      </c>
      <c r="AN53" s="367">
        <v>53975</v>
      </c>
      <c r="AO53" s="368">
        <v>-13.8</v>
      </c>
      <c r="AP53" s="369">
        <v>48088</v>
      </c>
      <c r="AQ53" s="370">
        <v>3.6</v>
      </c>
      <c r="AR53" s="371">
        <v>-17.399999999999999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12679914</v>
      </c>
      <c r="AN54" s="375">
        <v>33328</v>
      </c>
      <c r="AO54" s="376">
        <v>-23.2</v>
      </c>
      <c r="AP54" s="377">
        <v>25183</v>
      </c>
      <c r="AQ54" s="378">
        <v>-4.3</v>
      </c>
      <c r="AR54" s="379">
        <v>-18.899999999999999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16342422</v>
      </c>
      <c r="AN55" s="367">
        <v>43231</v>
      </c>
      <c r="AO55" s="368">
        <v>-19.899999999999999</v>
      </c>
      <c r="AP55" s="369">
        <v>46457</v>
      </c>
      <c r="AQ55" s="370">
        <v>-3.4</v>
      </c>
      <c r="AR55" s="371">
        <v>-16.5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7957576</v>
      </c>
      <c r="AN56" s="375">
        <v>21050</v>
      </c>
      <c r="AO56" s="376">
        <v>-36.799999999999997</v>
      </c>
      <c r="AP56" s="377">
        <v>24020</v>
      </c>
      <c r="AQ56" s="378">
        <v>-4.5999999999999996</v>
      </c>
      <c r="AR56" s="379">
        <v>-32.200000000000003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21724296</v>
      </c>
      <c r="AN57" s="367">
        <v>57795</v>
      </c>
      <c r="AO57" s="368">
        <v>33.700000000000003</v>
      </c>
      <c r="AP57" s="369">
        <v>51849</v>
      </c>
      <c r="AQ57" s="370">
        <v>11.6</v>
      </c>
      <c r="AR57" s="371">
        <v>22.1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8534484</v>
      </c>
      <c r="AN58" s="375">
        <v>22705</v>
      </c>
      <c r="AO58" s="376">
        <v>7.9</v>
      </c>
      <c r="AP58" s="377">
        <v>26326</v>
      </c>
      <c r="AQ58" s="378">
        <v>9.6</v>
      </c>
      <c r="AR58" s="379">
        <v>-1.7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18159157</v>
      </c>
      <c r="AN59" s="367">
        <v>48549</v>
      </c>
      <c r="AO59" s="368">
        <v>-16</v>
      </c>
      <c r="AP59" s="369">
        <v>52191</v>
      </c>
      <c r="AQ59" s="370">
        <v>0.7</v>
      </c>
      <c r="AR59" s="371">
        <v>-16.7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9626469</v>
      </c>
      <c r="AN60" s="375">
        <v>25737</v>
      </c>
      <c r="AO60" s="376">
        <v>13.4</v>
      </c>
      <c r="AP60" s="377">
        <v>26807</v>
      </c>
      <c r="AQ60" s="378">
        <v>1.8</v>
      </c>
      <c r="AR60" s="379">
        <v>11.6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20134931</v>
      </c>
      <c r="AN61" s="382">
        <v>53230</v>
      </c>
      <c r="AO61" s="383">
        <v>-9.4</v>
      </c>
      <c r="AP61" s="384">
        <v>48996</v>
      </c>
      <c r="AQ61" s="385">
        <v>0.7</v>
      </c>
      <c r="AR61" s="371">
        <v>-10.1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11075582</v>
      </c>
      <c r="AN62" s="375">
        <v>29244</v>
      </c>
      <c r="AO62" s="376">
        <v>-14.5</v>
      </c>
      <c r="AP62" s="377">
        <v>25728</v>
      </c>
      <c r="AQ62" s="378">
        <v>-0.6</v>
      </c>
      <c r="AR62" s="379">
        <v>-13.9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2TuHv9xtv0vWBAeba74kLX5SEALA1VT9rpIxeCq7zs8Qc5ctHbWbhqjj7GJhmvV5Cw5FhDiUkjMJ7HHz+1ae0w==" saltValue="kvWhK4ARbCmcDXe7YcgdV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1" spans="125:125" ht="13.5" hidden="1" customHeight="1" x14ac:dyDescent="0.15">
      <c r="DU121" s="292"/>
    </row>
  </sheetData>
  <sheetProtection algorithmName="SHA-512" hashValue="k/HqPzEE/g+wIG6LJBZsJ7PWbrYj0jdhLFt06HTZ5JiLn4O8G1/NshnTP8DeiggS4DFJsMxLU8kv5XhMCgyDlA==" saltValue="sricz7gsL47ER39+x+008Q=="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Q+3M90cHyi/GR10Kq6V/kTT8ySsNSNsrJnBsg/Av7U6M5lnDJJtGky/zt0kPKW9BksvAN4vvbCAYG2q+yMZFkg==" saltValue="uEiSm+l+MH6SrcOyfoQx4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8" t="s">
        <v>3</v>
      </c>
      <c r="D47" s="1238"/>
      <c r="E47" s="1239"/>
      <c r="F47" s="11">
        <v>18.420000000000002</v>
      </c>
      <c r="G47" s="12">
        <v>17.47</v>
      </c>
      <c r="H47" s="12">
        <v>17.170000000000002</v>
      </c>
      <c r="I47" s="12">
        <v>15.3</v>
      </c>
      <c r="J47" s="13">
        <v>15.21</v>
      </c>
    </row>
    <row r="48" spans="2:10" ht="57.75" customHeight="1" x14ac:dyDescent="0.15">
      <c r="B48" s="14"/>
      <c r="C48" s="1240" t="s">
        <v>4</v>
      </c>
      <c r="D48" s="1240"/>
      <c r="E48" s="1241"/>
      <c r="F48" s="15">
        <v>2.29</v>
      </c>
      <c r="G48" s="16">
        <v>2.0299999999999998</v>
      </c>
      <c r="H48" s="16">
        <v>2.5099999999999998</v>
      </c>
      <c r="I48" s="16">
        <v>0.24</v>
      </c>
      <c r="J48" s="17">
        <v>4.99</v>
      </c>
    </row>
    <row r="49" spans="2:10" ht="57.75" customHeight="1" thickBot="1" x14ac:dyDescent="0.2">
      <c r="B49" s="18"/>
      <c r="C49" s="1242" t="s">
        <v>5</v>
      </c>
      <c r="D49" s="1242"/>
      <c r="E49" s="1243"/>
      <c r="F49" s="19" t="s">
        <v>568</v>
      </c>
      <c r="G49" s="20" t="s">
        <v>569</v>
      </c>
      <c r="H49" s="20" t="s">
        <v>570</v>
      </c>
      <c r="I49" s="20" t="s">
        <v>571</v>
      </c>
      <c r="J49" s="21">
        <v>4.78</v>
      </c>
    </row>
    <row r="50" spans="2:10" ht="13.5" customHeight="1" x14ac:dyDescent="0.15"/>
  </sheetData>
  <sheetProtection algorithmName="SHA-512" hashValue="OVof9lY8ZyhK5bDM9Q6rhwYXsNVC24Zf6FchrKnL2bVaNx58t0JnYDXG11s8jp+IehJhe2uBLlv1P2LYl8kh/Q==" saltValue="BQOy0hmcJaqfmp8oxWKi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2022-03-07T06:41:01Z</cp:lastPrinted>
  <dcterms:created xsi:type="dcterms:W3CDTF">2022-02-02T05:00:58Z</dcterms:created>
  <dcterms:modified xsi:type="dcterms:W3CDTF">2022-09-28T10:01:25Z</dcterms:modified>
  <cp:category/>
</cp:coreProperties>
</file>