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高校教育課\【!000 総務係】\004 財務\008 育英\001 奨学生採用\001 新規採用\R6\1　募集\２　R6送付予定\R6修正案・事務の手引き\"/>
    </mc:Choice>
  </mc:AlternateContent>
  <xr:revisionPtr revIDLastSave="0" documentId="13_ncr:1_{2A0B169A-2FBC-40E6-8A6B-5E9FAA5BADB6}" xr6:coauthVersionLast="47" xr6:coauthVersionMax="47" xr10:uidLastSave="{00000000-0000-0000-0000-000000000000}"/>
  <bookViews>
    <workbookView xWindow="-108" yWindow="-108" windowWidth="23256" windowHeight="12576" activeTab="2" xr2:uid="{C3389A2A-40A7-450E-906C-EE1993C29397}"/>
  </bookViews>
  <sheets>
    <sheet name="基準額算定表(様式） R5.10~" sheetId="2" r:id="rId1"/>
    <sheet name="基準額算定表(様式） R5.10~  (記入例)" sheetId="3" r:id="rId2"/>
    <sheet name="最低生活費" sheetId="4" r:id="rId3"/>
    <sheet name="最低生活費②" sheetId="5" r:id="rId4"/>
    <sheet name="基礎控除額表" sheetId="6" r:id="rId5"/>
  </sheets>
  <definedNames>
    <definedName name="_xlnm.Print_Area" localSheetId="0">'基準額算定表(様式） R5.10~'!$A$1:$BX$43</definedName>
    <definedName name="_xlnm.Print_Area" localSheetId="1">'基準額算定表(様式） R5.10~  (記入例)'!$A$1:$BX$43</definedName>
    <definedName name="_xlnm.Print_Area" localSheetId="2">最低生活費!$B$1:$AT$156</definedName>
    <definedName name="_xlnm.Print_Area" localSheetId="3">最低生活費②!$B$1:$AW$50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5" l="1"/>
  <c r="M48" i="5"/>
  <c r="M47" i="5"/>
  <c r="M46" i="5"/>
  <c r="E42" i="5"/>
  <c r="E41" i="5"/>
  <c r="AD36" i="5"/>
  <c r="E36" i="5"/>
  <c r="AD34" i="5"/>
  <c r="E34" i="5"/>
  <c r="T30" i="5"/>
  <c r="Q30" i="5"/>
  <c r="AA25" i="5"/>
  <c r="X25" i="5"/>
  <c r="U25" i="5"/>
  <c r="E25" i="5"/>
  <c r="AT24" i="5"/>
  <c r="AQ24" i="5"/>
  <c r="AN24" i="5"/>
  <c r="AK24" i="5"/>
  <c r="AD24" i="5"/>
  <c r="AA24" i="5"/>
  <c r="X24" i="5"/>
  <c r="U24" i="5"/>
  <c r="K24" i="5"/>
  <c r="H24" i="5"/>
  <c r="E24" i="5"/>
  <c r="AT22" i="5"/>
  <c r="AQ22" i="5"/>
  <c r="AN22" i="5"/>
  <c r="AK22" i="5"/>
  <c r="AD22" i="5"/>
  <c r="AA22" i="5"/>
  <c r="X22" i="5"/>
  <c r="U22" i="5"/>
  <c r="K22" i="5"/>
  <c r="H22" i="5"/>
  <c r="E22" i="5"/>
  <c r="S13" i="5"/>
  <c r="P13" i="5"/>
  <c r="S12" i="5"/>
  <c r="P12" i="5"/>
  <c r="S11" i="5"/>
  <c r="P11" i="5"/>
  <c r="S10" i="5"/>
  <c r="P10" i="5"/>
  <c r="BW9" i="5"/>
  <c r="BW7" i="5"/>
  <c r="V6" i="5"/>
  <c r="BW5" i="5"/>
  <c r="V5" i="5"/>
  <c r="S5" i="5"/>
  <c r="P5" i="5"/>
  <c r="V4" i="5"/>
  <c r="S4" i="5"/>
  <c r="P4" i="5"/>
  <c r="BW3" i="5"/>
  <c r="AJ134" i="4"/>
  <c r="AJ133" i="4"/>
  <c r="AJ132" i="4"/>
  <c r="AJ131" i="4"/>
  <c r="AJ130" i="4"/>
  <c r="AJ129" i="4"/>
  <c r="AJ128" i="4"/>
  <c r="AJ127" i="4"/>
  <c r="AJ126" i="4"/>
  <c r="AJ125" i="4"/>
  <c r="AJ97" i="4"/>
  <c r="AJ96" i="4"/>
  <c r="AJ95" i="4"/>
  <c r="AJ94" i="4"/>
  <c r="AJ93" i="4"/>
  <c r="AJ92" i="4"/>
  <c r="AJ91" i="4"/>
  <c r="AJ90" i="4"/>
  <c r="AJ89" i="4"/>
  <c r="AJ88" i="4"/>
  <c r="AJ60" i="4"/>
  <c r="AJ59" i="4"/>
  <c r="AJ58" i="4"/>
  <c r="AJ57" i="4"/>
  <c r="AJ56" i="4"/>
  <c r="AJ55" i="4"/>
  <c r="AJ54" i="4"/>
  <c r="AJ53" i="4"/>
  <c r="AJ52" i="4"/>
  <c r="AJ51" i="4"/>
  <c r="AJ23" i="4"/>
  <c r="AJ22" i="4"/>
  <c r="AJ21" i="4"/>
  <c r="AJ20" i="4"/>
  <c r="AJ19" i="4"/>
  <c r="AJ18" i="4"/>
  <c r="AJ17" i="4"/>
  <c r="AJ16" i="4"/>
  <c r="AJ15" i="4"/>
  <c r="AJ14" i="4"/>
  <c r="BV42" i="3"/>
  <c r="BV20" i="3"/>
  <c r="BM20" i="3"/>
  <c r="BJ20" i="3"/>
  <c r="BG20" i="3"/>
  <c r="BD20" i="3"/>
  <c r="BA20" i="3"/>
  <c r="AX20" i="3"/>
  <c r="AU20" i="3"/>
  <c r="AR20" i="3"/>
  <c r="AO20" i="3"/>
  <c r="AL20" i="3"/>
  <c r="AI20" i="3"/>
  <c r="AF20" i="3"/>
  <c r="AC20" i="3"/>
  <c r="Z20" i="3"/>
  <c r="W20" i="3"/>
  <c r="S20" i="3"/>
  <c r="K20" i="3"/>
  <c r="K22" i="3" s="1"/>
  <c r="K24" i="3" s="1"/>
  <c r="BP19" i="3"/>
  <c r="BS19" i="3" s="1"/>
  <c r="BP18" i="3"/>
  <c r="BS18" i="3" s="1"/>
  <c r="BP17" i="3"/>
  <c r="BS17" i="3" s="1"/>
  <c r="BP16" i="3"/>
  <c r="BS16" i="3" s="1"/>
  <c r="BP15" i="3"/>
  <c r="BS15" i="3" s="1"/>
  <c r="BP14" i="3"/>
  <c r="BS14" i="3" s="1"/>
  <c r="BS13" i="3"/>
  <c r="BS12" i="3"/>
  <c r="BS20" i="3" s="1"/>
  <c r="BV42" i="2"/>
  <c r="K22" i="2"/>
  <c r="K24" i="2" s="1"/>
  <c r="BV20" i="2"/>
  <c r="BM20" i="2"/>
  <c r="BJ20" i="2"/>
  <c r="BG20" i="2"/>
  <c r="BD20" i="2"/>
  <c r="BA20" i="2"/>
  <c r="AX20" i="2"/>
  <c r="AU20" i="2"/>
  <c r="AR20" i="2"/>
  <c r="AO20" i="2"/>
  <c r="AL20" i="2"/>
  <c r="AI20" i="2"/>
  <c r="AF20" i="2"/>
  <c r="AC20" i="2"/>
  <c r="Z20" i="2"/>
  <c r="W20" i="2"/>
  <c r="S20" i="2"/>
  <c r="K20" i="2"/>
  <c r="BS19" i="2"/>
  <c r="BP19" i="2"/>
  <c r="BS18" i="2"/>
  <c r="BP18" i="2"/>
  <c r="BS17" i="2"/>
  <c r="BP17" i="2"/>
  <c r="BS16" i="2"/>
  <c r="BP16" i="2"/>
  <c r="BS15" i="2"/>
  <c r="BP15" i="2"/>
  <c r="BS14" i="2"/>
  <c r="BP14" i="2"/>
  <c r="BS13" i="2"/>
  <c r="BS20" i="2" s="1"/>
  <c r="BS12" i="2"/>
  <c r="A30" i="2" l="1"/>
  <c r="H36" i="2"/>
  <c r="H36" i="3"/>
  <c r="A30" i="3"/>
  <c r="AF29" i="3" s="1"/>
  <c r="AO29" i="3" s="1"/>
  <c r="AU29" i="3" s="1"/>
  <c r="AF29" i="2"/>
  <c r="AO29" i="2" s="1"/>
  <c r="AU29" i="2" s="1"/>
</calcChain>
</file>

<file path=xl/sharedStrings.xml><?xml version="1.0" encoding="utf-8"?>
<sst xmlns="http://schemas.openxmlformats.org/spreadsheetml/2006/main" count="875" uniqueCount="310">
  <si>
    <t>生活保護基準額×１.5と世帯収入の比較表</t>
    <phoneticPr fontId="2"/>
  </si>
  <si>
    <t>別紙　１</t>
    <rPh sb="0" eb="2">
      <t>ベッシ</t>
    </rPh>
    <phoneticPr fontId="2"/>
  </si>
  <si>
    <t>注：別紙２「生活保護基準額表」(8)又は(9)に該当する者については、記入しない</t>
    <phoneticPr fontId="2"/>
  </si>
  <si>
    <t>注：「生活保護基準額表」の(8)及び(9)の基準額及び冬季加算の合計（年額）を記入する</t>
    <phoneticPr fontId="10"/>
  </si>
  <si>
    <t>注：「生活保護基準額表」の、基準額・入学審査料等の合計額を記入する</t>
    <rPh sb="0" eb="1">
      <t>チュウ</t>
    </rPh>
    <rPh sb="3" eb="5">
      <t>セイカツ</t>
    </rPh>
    <rPh sb="5" eb="7">
      <t>ホゴ</t>
    </rPh>
    <rPh sb="7" eb="10">
      <t>キジュンガク</t>
    </rPh>
    <rPh sb="10" eb="11">
      <t>ヒョウ</t>
    </rPh>
    <rPh sb="14" eb="17">
      <t>キジュンガク</t>
    </rPh>
    <rPh sb="18" eb="20">
      <t>ニュウガク</t>
    </rPh>
    <rPh sb="20" eb="23">
      <t>シンサリョウ</t>
    </rPh>
    <rPh sb="23" eb="24">
      <t>トウ</t>
    </rPh>
    <rPh sb="25" eb="28">
      <t>ゴウケイガク</t>
    </rPh>
    <rPh sb="29" eb="31">
      <t>キニュウ</t>
    </rPh>
    <phoneticPr fontId="2"/>
  </si>
  <si>
    <t>市町村名</t>
  </si>
  <si>
    <t>級地区分</t>
  </si>
  <si>
    <t>級地－</t>
    <phoneticPr fontId="10"/>
  </si>
  <si>
    <t>氏名</t>
  </si>
  <si>
    <t>続柄</t>
  </si>
  <si>
    <t>年齢</t>
  </si>
  <si>
    <t>入院
 ・ 
入所</t>
    <phoneticPr fontId="10"/>
  </si>
  <si>
    <t>(1)生活扶助</t>
    <phoneticPr fontId="10"/>
  </si>
  <si>
    <t>(4)経過的加算金</t>
    <rPh sb="3" eb="6">
      <t>ケイカテキ</t>
    </rPh>
    <rPh sb="6" eb="9">
      <t>カサンキン</t>
    </rPh>
    <phoneticPr fontId="10"/>
  </si>
  <si>
    <t>(7)各種加算</t>
    <phoneticPr fontId="10"/>
  </si>
  <si>
    <t>(8)
入院患者</t>
    <phoneticPr fontId="10"/>
  </si>
  <si>
    <t>(9)
介護施設
入所者</t>
    <phoneticPr fontId="10"/>
  </si>
  <si>
    <t>(10)
教育扶助</t>
    <phoneticPr fontId="10"/>
  </si>
  <si>
    <t>(11)
介護費</t>
    <phoneticPr fontId="10"/>
  </si>
  <si>
    <t>(11)
医療費</t>
    <phoneticPr fontId="10"/>
  </si>
  <si>
    <t>(12)
高等学校
等就学費</t>
    <rPh sb="5" eb="7">
      <t>コウトウ</t>
    </rPh>
    <rPh sb="7" eb="9">
      <t>ガッコウ</t>
    </rPh>
    <rPh sb="10" eb="11">
      <t>ラ</t>
    </rPh>
    <rPh sb="11" eb="13">
      <t>シュウガク</t>
    </rPh>
    <rPh sb="13" eb="14">
      <t>ヒ</t>
    </rPh>
    <phoneticPr fontId="2"/>
  </si>
  <si>
    <t>その他</t>
    <rPh sb="2" eb="3">
      <t>タ</t>
    </rPh>
    <phoneticPr fontId="2"/>
  </si>
  <si>
    <t>(13)基礎控除</t>
    <phoneticPr fontId="2"/>
  </si>
  <si>
    <t>収入金額
※収入のある者全員について記入</t>
    <phoneticPr fontId="10"/>
  </si>
  <si>
    <t>第１類</t>
  </si>
  <si>
    <t>身体障害者
（１～３級）</t>
    <phoneticPr fontId="10"/>
  </si>
  <si>
    <t>母父子</t>
  </si>
  <si>
    <t>母父子
経過的
加算</t>
    <rPh sb="4" eb="7">
      <t>ケイカテキ</t>
    </rPh>
    <rPh sb="8" eb="10">
      <t>カサン</t>
    </rPh>
    <phoneticPr fontId="10"/>
  </si>
  <si>
    <t>介護</t>
  </si>
  <si>
    <t>妊婦
産婦</t>
    <phoneticPr fontId="10"/>
  </si>
  <si>
    <t>児童養育</t>
  </si>
  <si>
    <t>児童養育
経過的
加算</t>
    <phoneticPr fontId="10"/>
  </si>
  <si>
    <t>在宅患者
放射線障害者</t>
    <phoneticPr fontId="10"/>
  </si>
  <si>
    <t>基礎控除対象者の収入金額の月額</t>
  </si>
  <si>
    <t>基礎
控除額</t>
    <phoneticPr fontId="10"/>
  </si>
  <si>
    <t>基準</t>
    <rPh sb="0" eb="2">
      <t>キジュン</t>
    </rPh>
    <phoneticPr fontId="2"/>
  </si>
  <si>
    <t>等級</t>
  </si>
  <si>
    <t>年額</t>
  </si>
  <si>
    <t>（本人）</t>
  </si>
  <si>
    <t>計（年額）</t>
  </si>
  <si>
    <t>世帯人員に応じた逓減率</t>
    <rPh sb="0" eb="2">
      <t>セタイ</t>
    </rPh>
    <rPh sb="2" eb="4">
      <t>ジンイン</t>
    </rPh>
    <rPh sb="5" eb="6">
      <t>オウ</t>
    </rPh>
    <phoneticPr fontId="2"/>
  </si>
  <si>
    <t>イ</t>
    <phoneticPr fontId="10"/>
  </si>
  <si>
    <t>ウ</t>
    <phoneticPr fontId="10"/>
  </si>
  <si>
    <t>エ</t>
    <phoneticPr fontId="10"/>
  </si>
  <si>
    <t>オ´</t>
    <phoneticPr fontId="10"/>
  </si>
  <si>
    <t>カ</t>
    <phoneticPr fontId="10"/>
  </si>
  <si>
    <t>キ</t>
    <phoneticPr fontId="10"/>
  </si>
  <si>
    <t>ク</t>
    <phoneticPr fontId="10"/>
  </si>
  <si>
    <t>ケ</t>
    <phoneticPr fontId="10"/>
  </si>
  <si>
    <t>コ</t>
    <phoneticPr fontId="10"/>
  </si>
  <si>
    <t>サ</t>
    <phoneticPr fontId="10"/>
  </si>
  <si>
    <t>シ</t>
    <phoneticPr fontId="10"/>
  </si>
  <si>
    <t>ス</t>
    <phoneticPr fontId="10"/>
  </si>
  <si>
    <t>セ</t>
    <phoneticPr fontId="10"/>
  </si>
  <si>
    <t>ソ</t>
    <phoneticPr fontId="10"/>
  </si>
  <si>
    <t>タ</t>
    <phoneticPr fontId="10"/>
  </si>
  <si>
    <t>チ</t>
    <phoneticPr fontId="10"/>
  </si>
  <si>
    <t>ツ</t>
    <phoneticPr fontId="10"/>
  </si>
  <si>
    <t>Ⅰ</t>
  </si>
  <si>
    <t>計に世帯人員に応じた逓減率を乗じる</t>
    <rPh sb="0" eb="1">
      <t>ケイ</t>
    </rPh>
    <rPh sb="2" eb="4">
      <t>セタイ</t>
    </rPh>
    <rPh sb="4" eb="6">
      <t>ジンイン</t>
    </rPh>
    <rPh sb="7" eb="8">
      <t>オウ</t>
    </rPh>
    <rPh sb="10" eb="12">
      <t>テイゲン</t>
    </rPh>
    <rPh sb="12" eb="13">
      <t>リツ</t>
    </rPh>
    <rPh sb="14" eb="15">
      <t>ジョウ</t>
    </rPh>
    <phoneticPr fontId="2"/>
  </si>
  <si>
    <t>(2)世帯人員に応じた第２類基準額を加算</t>
    <rPh sb="3" eb="5">
      <t>セタイ</t>
    </rPh>
    <rPh sb="5" eb="7">
      <t>ジンイン</t>
    </rPh>
    <rPh sb="8" eb="9">
      <t>オウ</t>
    </rPh>
    <rPh sb="11" eb="12">
      <t>ダイ</t>
    </rPh>
    <rPh sb="13" eb="14">
      <t>ルイ</t>
    </rPh>
    <rPh sb="14" eb="16">
      <t>キジュン</t>
    </rPh>
    <rPh sb="16" eb="17">
      <t>ガク</t>
    </rPh>
    <rPh sb="18" eb="20">
      <t>カサン</t>
    </rPh>
    <phoneticPr fontId="2"/>
  </si>
  <si>
    <t>合　計（年額）</t>
    <rPh sb="0" eb="1">
      <t>ゴウ</t>
    </rPh>
    <phoneticPr fontId="2"/>
  </si>
  <si>
    <t>ア</t>
    <phoneticPr fontId="10"/>
  </si>
  <si>
    <t>生活扶助
基準額計算</t>
    <rPh sb="0" eb="2">
      <t>セイカツ</t>
    </rPh>
    <rPh sb="2" eb="4">
      <t>フジョ</t>
    </rPh>
    <rPh sb="5" eb="7">
      <t>キジュン</t>
    </rPh>
    <rPh sb="7" eb="8">
      <t>ガク</t>
    </rPh>
    <rPh sb="8" eb="10">
      <t>ケイサン</t>
    </rPh>
    <phoneticPr fontId="2"/>
  </si>
  <si>
    <t>(3)生活扶助
（冬季加算）</t>
    <phoneticPr fontId="10"/>
  </si>
  <si>
    <t>(5)期末一時扶助</t>
    <rPh sb="3" eb="5">
      <t>キマツ</t>
    </rPh>
    <rPh sb="5" eb="7">
      <t>イチジ</t>
    </rPh>
    <phoneticPr fontId="10"/>
  </si>
  <si>
    <t>(6)住宅扶助</t>
    <phoneticPr fontId="10"/>
  </si>
  <si>
    <t>生活保護
基準額</t>
    <phoneticPr fontId="10"/>
  </si>
  <si>
    <t>Ⅰのうち、収入額の最も多い者が勤労収入を得ている者である場合は、ネを転記する</t>
    <phoneticPr fontId="2"/>
  </si>
  <si>
    <t>ア＋イ</t>
    <phoneticPr fontId="10"/>
  </si>
  <si>
    <t>第２類</t>
  </si>
  <si>
    <t>ウ～ニの合計</t>
    <rPh sb="4" eb="6">
      <t>ゴウケイ</t>
    </rPh>
    <phoneticPr fontId="2"/>
  </si>
  <si>
    <t>×　１．５</t>
  </si>
  <si>
    <t>比較</t>
  </si>
  <si>
    <t>人数</t>
  </si>
  <si>
    <t>金額</t>
  </si>
  <si>
    <t>金額</t>
    <rPh sb="0" eb="2">
      <t>キンガク</t>
    </rPh>
    <phoneticPr fontId="2"/>
  </si>
  <si>
    <t>ト</t>
    <phoneticPr fontId="10"/>
  </si>
  <si>
    <t>ナ</t>
    <phoneticPr fontId="10"/>
  </si>
  <si>
    <t>ニ</t>
    <phoneticPr fontId="10"/>
  </si>
  <si>
    <t>ヌ</t>
    <phoneticPr fontId="10"/>
  </si>
  <si>
    <t>ネ＝ヌ×1.5</t>
    <phoneticPr fontId="2"/>
  </si>
  <si>
    <t>Ⅲ</t>
  </si>
  <si>
    <t>Ⅲ＞＝Ⅰ　より貸与可</t>
    <rPh sb="7" eb="9">
      <t>タイヨ</t>
    </rPh>
    <rPh sb="9" eb="10">
      <t>カ</t>
    </rPh>
    <phoneticPr fontId="2"/>
  </si>
  <si>
    <t>テ</t>
    <phoneticPr fontId="2"/>
  </si>
  <si>
    <r>
      <t>Ⅰのうち、収入額の最も多い者が勤労収入を得ている者</t>
    </r>
    <r>
      <rPr>
        <u/>
        <sz val="12"/>
        <rFont val="ＭＳ 明朝"/>
        <family val="1"/>
        <charset val="128"/>
      </rPr>
      <t>以外の</t>
    </r>
    <r>
      <rPr>
        <sz val="12"/>
        <rFont val="ＭＳ 明朝"/>
        <family val="1"/>
        <charset val="128"/>
      </rPr>
      <t>者である場合は、ネの金額を「簡易給与所得表」により所得ベースに換算した金額を記入する</t>
    </r>
    <rPh sb="5" eb="7">
      <t>シュウニュウ</t>
    </rPh>
    <rPh sb="7" eb="8">
      <t>ガク</t>
    </rPh>
    <rPh sb="9" eb="10">
      <t>モット</t>
    </rPh>
    <rPh sb="11" eb="12">
      <t>オオ</t>
    </rPh>
    <rPh sb="13" eb="14">
      <t>シャ</t>
    </rPh>
    <rPh sb="15" eb="17">
      <t>キンロウ</t>
    </rPh>
    <rPh sb="17" eb="19">
      <t>シュウニュウ</t>
    </rPh>
    <rPh sb="20" eb="21">
      <t>エ</t>
    </rPh>
    <rPh sb="24" eb="25">
      <t>シャ</t>
    </rPh>
    <rPh sb="25" eb="27">
      <t>イガイ</t>
    </rPh>
    <rPh sb="28" eb="29">
      <t>シャ</t>
    </rPh>
    <rPh sb="32" eb="34">
      <t>バアイ</t>
    </rPh>
    <rPh sb="38" eb="40">
      <t>キンガク</t>
    </rPh>
    <rPh sb="42" eb="44">
      <t>カンイ</t>
    </rPh>
    <rPh sb="44" eb="46">
      <t>キュウヨ</t>
    </rPh>
    <rPh sb="46" eb="48">
      <t>ショトク</t>
    </rPh>
    <rPh sb="48" eb="49">
      <t>ヒョウ</t>
    </rPh>
    <rPh sb="53" eb="55">
      <t>ショトク</t>
    </rPh>
    <rPh sb="59" eb="61">
      <t>カンサン</t>
    </rPh>
    <rPh sb="63" eb="65">
      <t>キンガク</t>
    </rPh>
    <rPh sb="66" eb="68">
      <t>キニュウ</t>
    </rPh>
    <phoneticPr fontId="10"/>
  </si>
  <si>
    <t>勤労収入を得ている者については、Ⅰの収入金額を「簡易給与所得表」により所得ベースに換算し、それ以外の収入を得ている者については、Ⅰの金額をそのまま転記する</t>
    <phoneticPr fontId="2"/>
  </si>
  <si>
    <t>生活扶助基準額の計算過程において、端数処理はしない。
基準額に10円未満の端数が生じた場合には、まず１円未満の端数は切り捨て、その後10円未満の端数がある場合に10円に切り上げる。</t>
    <rPh sb="0" eb="2">
      <t>セイカツ</t>
    </rPh>
    <rPh sb="2" eb="4">
      <t>フジョ</t>
    </rPh>
    <rPh sb="4" eb="6">
      <t>キジュン</t>
    </rPh>
    <rPh sb="6" eb="7">
      <t>ガク</t>
    </rPh>
    <rPh sb="8" eb="10">
      <t>ケイサン</t>
    </rPh>
    <rPh sb="10" eb="12">
      <t>カテイ</t>
    </rPh>
    <rPh sb="17" eb="19">
      <t>ハスウ</t>
    </rPh>
    <rPh sb="19" eb="21">
      <t>ショリ</t>
    </rPh>
    <rPh sb="27" eb="29">
      <t>キジュン</t>
    </rPh>
    <rPh sb="29" eb="30">
      <t>ガク</t>
    </rPh>
    <rPh sb="33" eb="34">
      <t>エン</t>
    </rPh>
    <rPh sb="34" eb="36">
      <t>ミマン</t>
    </rPh>
    <rPh sb="37" eb="39">
      <t>ハスウ</t>
    </rPh>
    <rPh sb="40" eb="41">
      <t>ショウ</t>
    </rPh>
    <rPh sb="43" eb="45">
      <t>バアイ</t>
    </rPh>
    <rPh sb="51" eb="52">
      <t>エン</t>
    </rPh>
    <rPh sb="52" eb="54">
      <t>ミマン</t>
    </rPh>
    <rPh sb="55" eb="57">
      <t>ハスウ</t>
    </rPh>
    <rPh sb="58" eb="59">
      <t>キ</t>
    </rPh>
    <rPh sb="60" eb="61">
      <t>ス</t>
    </rPh>
    <rPh sb="65" eb="66">
      <t>ゴ</t>
    </rPh>
    <rPh sb="68" eb="69">
      <t>エン</t>
    </rPh>
    <rPh sb="69" eb="71">
      <t>ミマン</t>
    </rPh>
    <rPh sb="72" eb="74">
      <t>ハスウ</t>
    </rPh>
    <rPh sb="77" eb="79">
      <t>バアイ</t>
    </rPh>
    <rPh sb="82" eb="83">
      <t>エン</t>
    </rPh>
    <rPh sb="84" eb="85">
      <t>キ</t>
    </rPh>
    <rPh sb="86" eb="87">
      <t>ア</t>
    </rPh>
    <phoneticPr fontId="2"/>
  </si>
  <si>
    <t>Ⅳ</t>
  </si>
  <si>
    <t>Ⅳ＞＝Ⅱ　より貸与可</t>
    <rPh sb="7" eb="9">
      <t>タイヨ</t>
    </rPh>
    <rPh sb="9" eb="10">
      <t>カ</t>
    </rPh>
    <phoneticPr fontId="2"/>
  </si>
  <si>
    <t>合計</t>
  </si>
  <si>
    <t>Ⅱ</t>
  </si>
  <si>
    <t>長野　☆☆</t>
    <rPh sb="0" eb="2">
      <t>ナガノ</t>
    </rPh>
    <phoneticPr fontId="2"/>
  </si>
  <si>
    <t>長野　○○</t>
    <rPh sb="0" eb="2">
      <t>ナガノ</t>
    </rPh>
    <phoneticPr fontId="2"/>
  </si>
  <si>
    <t>父</t>
    <rPh sb="0" eb="1">
      <t>チチ</t>
    </rPh>
    <phoneticPr fontId="10"/>
  </si>
  <si>
    <t>長野　△△</t>
    <rPh sb="0" eb="2">
      <t>ナガノ</t>
    </rPh>
    <phoneticPr fontId="2"/>
  </si>
  <si>
    <t>母</t>
    <rPh sb="0" eb="1">
      <t>ハハ</t>
    </rPh>
    <phoneticPr fontId="10"/>
  </si>
  <si>
    <t>長野　□□</t>
    <rPh sb="0" eb="2">
      <t>ナガノ</t>
    </rPh>
    <phoneticPr fontId="2"/>
  </si>
  <si>
    <t>弟</t>
    <rPh sb="0" eb="1">
      <t>オトウト</t>
    </rPh>
    <phoneticPr fontId="10"/>
  </si>
  <si>
    <t>令和６年生活保護基準額表（長野県内の市町村関係）</t>
    <rPh sb="0" eb="1">
      <t>レイ</t>
    </rPh>
    <rPh sb="1" eb="2">
      <t>ワ</t>
    </rPh>
    <rPh sb="3" eb="4">
      <t>ネン</t>
    </rPh>
    <phoneticPr fontId="10"/>
  </si>
  <si>
    <t>別紙２</t>
    <rPh sb="0" eb="2">
      <t>ベッシ</t>
    </rPh>
    <phoneticPr fontId="10"/>
  </si>
  <si>
    <t>地域の級地区分</t>
  </si>
  <si>
    <t>（長野県内の市町村）</t>
  </si>
  <si>
    <t>２級地－１</t>
  </si>
  <si>
    <t>２級地－２</t>
  </si>
  <si>
    <t>３級地－１</t>
  </si>
  <si>
    <t>３級地－２</t>
    <phoneticPr fontId="10"/>
  </si>
  <si>
    <t>長野市</t>
    <rPh sb="0" eb="3">
      <t>ナガノシ</t>
    </rPh>
    <phoneticPr fontId="10"/>
  </si>
  <si>
    <t>上田市</t>
    <rPh sb="0" eb="2">
      <t>ウエダ</t>
    </rPh>
    <rPh sb="2" eb="3">
      <t>シ</t>
    </rPh>
    <phoneticPr fontId="10"/>
  </si>
  <si>
    <t>飯田市</t>
    <rPh sb="0" eb="2">
      <t>イイダ</t>
    </rPh>
    <rPh sb="2" eb="3">
      <t>シ</t>
    </rPh>
    <phoneticPr fontId="10"/>
  </si>
  <si>
    <t>伊那市</t>
    <rPh sb="0" eb="3">
      <t>イナシ</t>
    </rPh>
    <phoneticPr fontId="10"/>
  </si>
  <si>
    <t>大町市</t>
    <rPh sb="0" eb="3">
      <t>オオマチシ</t>
    </rPh>
    <phoneticPr fontId="10"/>
  </si>
  <si>
    <t>塩尻市</t>
    <rPh sb="0" eb="3">
      <t>シオジリシ</t>
    </rPh>
    <phoneticPr fontId="10"/>
  </si>
  <si>
    <t>東御市</t>
    <rPh sb="0" eb="3">
      <t>トウミシ</t>
    </rPh>
    <phoneticPr fontId="10"/>
  </si>
  <si>
    <t>下諏訪町</t>
    <rPh sb="0" eb="4">
      <t>シモスワマチ</t>
    </rPh>
    <phoneticPr fontId="10"/>
  </si>
  <si>
    <t>箕輪町</t>
    <rPh sb="0" eb="2">
      <t>ミノワ</t>
    </rPh>
    <rPh sb="2" eb="3">
      <t>マチ</t>
    </rPh>
    <phoneticPr fontId="10"/>
  </si>
  <si>
    <t>小布施町</t>
    <rPh sb="0" eb="4">
      <t>オブセマチ</t>
    </rPh>
    <phoneticPr fontId="10"/>
  </si>
  <si>
    <t>上記以外の町村</t>
    <phoneticPr fontId="10"/>
  </si>
  <si>
    <t>松本市</t>
    <rPh sb="0" eb="3">
      <t>マツモトシ</t>
    </rPh>
    <phoneticPr fontId="10"/>
  </si>
  <si>
    <t>岡谷市</t>
    <rPh sb="0" eb="3">
      <t>オカヤシ</t>
    </rPh>
    <phoneticPr fontId="10"/>
  </si>
  <si>
    <t>須坂市</t>
    <rPh sb="0" eb="3">
      <t>スザカシ</t>
    </rPh>
    <phoneticPr fontId="10"/>
  </si>
  <si>
    <t>駒ケ根市</t>
    <rPh sb="0" eb="4">
      <t>コマガネシ</t>
    </rPh>
    <phoneticPr fontId="10"/>
  </si>
  <si>
    <t>飯山市</t>
    <rPh sb="0" eb="2">
      <t>イイヤマ</t>
    </rPh>
    <rPh sb="2" eb="3">
      <t>シ</t>
    </rPh>
    <phoneticPr fontId="10"/>
  </si>
  <si>
    <t>佐久市</t>
    <rPh sb="0" eb="3">
      <t>サクシ</t>
    </rPh>
    <phoneticPr fontId="10"/>
  </si>
  <si>
    <t>安曇野市</t>
    <rPh sb="0" eb="2">
      <t>アズミ</t>
    </rPh>
    <rPh sb="2" eb="3">
      <t>ノ</t>
    </rPh>
    <rPh sb="3" eb="4">
      <t>シ</t>
    </rPh>
    <phoneticPr fontId="10"/>
  </si>
  <si>
    <t>富士見町</t>
    <rPh sb="0" eb="4">
      <t>フジミマチ</t>
    </rPh>
    <phoneticPr fontId="10"/>
  </si>
  <si>
    <t>木曽町</t>
    <rPh sb="0" eb="3">
      <t>キソマチ</t>
    </rPh>
    <phoneticPr fontId="10"/>
  </si>
  <si>
    <t>諏訪市</t>
    <rPh sb="0" eb="2">
      <t>スワ</t>
    </rPh>
    <rPh sb="2" eb="3">
      <t>シ</t>
    </rPh>
    <phoneticPr fontId="10"/>
  </si>
  <si>
    <t>小諸市</t>
    <rPh sb="0" eb="3">
      <t>コモロシ</t>
    </rPh>
    <phoneticPr fontId="10"/>
  </si>
  <si>
    <t>中野市</t>
    <rPh sb="0" eb="3">
      <t>ナカノシ</t>
    </rPh>
    <phoneticPr fontId="10"/>
  </si>
  <si>
    <t>茅野市</t>
    <rPh sb="0" eb="3">
      <t>チノシ</t>
    </rPh>
    <phoneticPr fontId="10"/>
  </si>
  <si>
    <t>千曲市</t>
    <rPh sb="0" eb="2">
      <t>チクマ</t>
    </rPh>
    <rPh sb="2" eb="3">
      <t>シ</t>
    </rPh>
    <phoneticPr fontId="10"/>
  </si>
  <si>
    <t>軽井沢町</t>
    <rPh sb="0" eb="3">
      <t>カルイザワ</t>
    </rPh>
    <rPh sb="3" eb="4">
      <t>マチ</t>
    </rPh>
    <phoneticPr fontId="10"/>
  </si>
  <si>
    <t>辰野町</t>
    <rPh sb="0" eb="2">
      <t>タツノ</t>
    </rPh>
    <rPh sb="2" eb="3">
      <t>マチ</t>
    </rPh>
    <phoneticPr fontId="10"/>
  </si>
  <si>
    <t>坂城町</t>
    <rPh sb="0" eb="3">
      <t>サカキマチ</t>
    </rPh>
    <phoneticPr fontId="10"/>
  </si>
  <si>
    <t>（２級地－１）</t>
    <phoneticPr fontId="10"/>
  </si>
  <si>
    <t>(1)生活扶助（個人単位の飲食物）</t>
    <phoneticPr fontId="10"/>
  </si>
  <si>
    <t>(2)生活扶助
（世帯全体の家具什器・光熱水費）</t>
    <phoneticPr fontId="10"/>
  </si>
  <si>
    <t>(3)生活扶助（冬季加算）</t>
    <phoneticPr fontId="10"/>
  </si>
  <si>
    <t>(5)期末一時扶助費
（12月分のみ）</t>
    <rPh sb="3" eb="5">
      <t>キマツ</t>
    </rPh>
    <rPh sb="5" eb="7">
      <t>イチジ</t>
    </rPh>
    <rPh sb="7" eb="10">
      <t>フジョヒ</t>
    </rPh>
    <rPh sb="14" eb="15">
      <t>ガツ</t>
    </rPh>
    <rPh sb="15" eb="16">
      <t>ブン</t>
    </rPh>
    <phoneticPr fontId="10"/>
  </si>
  <si>
    <t>年齢区分</t>
  </si>
  <si>
    <t>基準額（年額）</t>
    <phoneticPr fontId="10"/>
  </si>
  <si>
    <t>人員</t>
  </si>
  <si>
    <t>基準額</t>
  </si>
  <si>
    <t>（満年齢）</t>
  </si>
  <si>
    <t>基準</t>
    <rPh sb="0" eb="2">
      <t>キジュン</t>
    </rPh>
    <phoneticPr fontId="10"/>
  </si>
  <si>
    <t>（月額）</t>
  </si>
  <si>
    <t>（年額）</t>
  </si>
  <si>
    <t>７５～</t>
    <phoneticPr fontId="10"/>
  </si>
  <si>
    <t>１人</t>
  </si>
  <si>
    <t>７０～７４</t>
    <phoneticPr fontId="10"/>
  </si>
  <si>
    <t>２人</t>
  </si>
  <si>
    <t>６５～６９</t>
    <phoneticPr fontId="10"/>
  </si>
  <si>
    <t>３人</t>
  </si>
  <si>
    <t>６０～６４</t>
    <phoneticPr fontId="10"/>
  </si>
  <si>
    <t>４人</t>
  </si>
  <si>
    <t>４１～５９</t>
  </si>
  <si>
    <t>５人</t>
  </si>
  <si>
    <t>２０～４０</t>
  </si>
  <si>
    <t>６人</t>
  </si>
  <si>
    <t>６人</t>
    <phoneticPr fontId="10"/>
  </si>
  <si>
    <t>１８・１９</t>
    <phoneticPr fontId="10"/>
  </si>
  <si>
    <t>７人</t>
  </si>
  <si>
    <t>１２～１７</t>
    <phoneticPr fontId="10"/>
  </si>
  <si>
    <t>８人</t>
  </si>
  <si>
    <t>　６～１１</t>
    <phoneticPr fontId="10"/>
  </si>
  <si>
    <t>９人</t>
  </si>
  <si>
    <t>　３～　５</t>
    <phoneticPr fontId="10"/>
  </si>
  <si>
    <t>10人以上１人増すごとに加算</t>
    <phoneticPr fontId="10"/>
  </si>
  <si>
    <t>　０～　２</t>
    <phoneticPr fontId="10"/>
  </si>
  <si>
    <t>(4)生活扶助（経過的加算）</t>
    <rPh sb="8" eb="11">
      <t>ケイカテキ</t>
    </rPh>
    <rPh sb="11" eb="13">
      <t>カサン</t>
    </rPh>
    <phoneticPr fontId="10"/>
  </si>
  <si>
    <t>(6)住宅扶助（家賃、間代、地代）</t>
    <phoneticPr fontId="10"/>
  </si>
  <si>
    <t>人員</t>
    <rPh sb="0" eb="2">
      <t>ジンイン</t>
    </rPh>
    <phoneticPr fontId="10"/>
  </si>
  <si>
    <t>基準額（年額）</t>
  </si>
  <si>
    <t>月額13,000円以内で実費</t>
    <phoneticPr fontId="10"/>
  </si>
  <si>
    <t>１人</t>
    <rPh sb="1" eb="2">
      <t>ヒト</t>
    </rPh>
    <phoneticPr fontId="10"/>
  </si>
  <si>
    <t>２人</t>
    <rPh sb="1" eb="2">
      <t>ヒト</t>
    </rPh>
    <phoneticPr fontId="10"/>
  </si>
  <si>
    <t>３人</t>
    <rPh sb="1" eb="2">
      <t>ヒト</t>
    </rPh>
    <phoneticPr fontId="10"/>
  </si>
  <si>
    <t>４人</t>
    <rPh sb="1" eb="2">
      <t>ヒト</t>
    </rPh>
    <phoneticPr fontId="10"/>
  </si>
  <si>
    <t>５人</t>
    <rPh sb="1" eb="2">
      <t>ヒト</t>
    </rPh>
    <phoneticPr fontId="10"/>
  </si>
  <si>
    <t>６人</t>
    <rPh sb="1" eb="2">
      <t>ヒト</t>
    </rPh>
    <phoneticPr fontId="10"/>
  </si>
  <si>
    <t>７人</t>
    <rPh sb="1" eb="2">
      <t>ヒト</t>
    </rPh>
    <phoneticPr fontId="10"/>
  </si>
  <si>
    <t>８人</t>
    <rPh sb="1" eb="2">
      <t>ヒト</t>
    </rPh>
    <phoneticPr fontId="10"/>
  </si>
  <si>
    <t>９人</t>
    <rPh sb="1" eb="2">
      <t>ヒト</t>
    </rPh>
    <phoneticPr fontId="10"/>
  </si>
  <si>
    <t>１０人～</t>
    <rPh sb="2" eb="3">
      <t>ヒト</t>
    </rPh>
    <phoneticPr fontId="10"/>
  </si>
  <si>
    <t>共益費等は含まない
※証明書類が必要</t>
    <phoneticPr fontId="10"/>
  </si>
  <si>
    <t>逓減率</t>
    <rPh sb="0" eb="2">
      <t>テイゲン</t>
    </rPh>
    <rPh sb="2" eb="3">
      <t>リツ</t>
    </rPh>
    <phoneticPr fontId="10"/>
  </si>
  <si>
    <t>５人</t>
    <phoneticPr fontId="10"/>
  </si>
  <si>
    <t>９人</t>
    <phoneticPr fontId="10"/>
  </si>
  <si>
    <t>10人以上</t>
    <rPh sb="2" eb="3">
      <t>ニン</t>
    </rPh>
    <rPh sb="3" eb="5">
      <t>イジョウ</t>
    </rPh>
    <phoneticPr fontId="10"/>
  </si>
  <si>
    <t>（２級地－２）</t>
    <phoneticPr fontId="10"/>
  </si>
  <si>
    <t>（３級地－１）</t>
    <phoneticPr fontId="10"/>
  </si>
  <si>
    <t>月額8,000円以内で実費</t>
    <phoneticPr fontId="10"/>
  </si>
  <si>
    <t>（３級地－２）</t>
    <phoneticPr fontId="10"/>
  </si>
  <si>
    <t>(7)生活扶助　各種加算</t>
    <phoneticPr fontId="10"/>
  </si>
  <si>
    <t>加算できる対象者</t>
  </si>
  <si>
    <t>基準額
（２級地）</t>
    <phoneticPr fontId="10"/>
  </si>
  <si>
    <t>基準額
（３級地）</t>
    <phoneticPr fontId="10"/>
  </si>
  <si>
    <t>基準額
（入院患者等）</t>
    <rPh sb="5" eb="7">
      <t>ニュウイン</t>
    </rPh>
    <rPh sb="7" eb="9">
      <t>カンジャ</t>
    </rPh>
    <rPh sb="9" eb="10">
      <t>トウ</t>
    </rPh>
    <phoneticPr fontId="10"/>
  </si>
  <si>
    <t>（年額）</t>
    <rPh sb="1" eb="3">
      <t>ネンガク</t>
    </rPh>
    <phoneticPr fontId="10"/>
  </si>
  <si>
    <t>児童養育加算</t>
    <rPh sb="0" eb="2">
      <t>ジドウ</t>
    </rPh>
    <rPh sb="2" eb="4">
      <t>ヨウイク</t>
    </rPh>
    <rPh sb="4" eb="6">
      <t>カサン</t>
    </rPh>
    <phoneticPr fontId="10"/>
  </si>
  <si>
    <t>高等学校等修了前の児童１人につき　　　　　　　　　　　　　　　　　　　　　　　　　　　　（18歳に達する日以後の最初の3月31日までの間にある児童）</t>
    <rPh sb="0" eb="2">
      <t>コウトウ</t>
    </rPh>
    <rPh sb="2" eb="4">
      <t>ガッコウ</t>
    </rPh>
    <rPh sb="4" eb="5">
      <t>トウ</t>
    </rPh>
    <rPh sb="5" eb="7">
      <t>シュウリョウ</t>
    </rPh>
    <rPh sb="7" eb="8">
      <t>マエ</t>
    </rPh>
    <rPh sb="9" eb="11">
      <t>ジドウ</t>
    </rPh>
    <rPh sb="11" eb="13">
      <t>ヒトリ</t>
    </rPh>
    <rPh sb="47" eb="48">
      <t>サイ</t>
    </rPh>
    <rPh sb="49" eb="50">
      <t>タッ</t>
    </rPh>
    <rPh sb="52" eb="53">
      <t>ヒ</t>
    </rPh>
    <rPh sb="53" eb="55">
      <t>イゴ</t>
    </rPh>
    <rPh sb="56" eb="58">
      <t>サイショ</t>
    </rPh>
    <rPh sb="60" eb="61">
      <t>ガツ</t>
    </rPh>
    <rPh sb="63" eb="64">
      <t>ニチ</t>
    </rPh>
    <rPh sb="67" eb="68">
      <t>アイダ</t>
    </rPh>
    <rPh sb="71" eb="73">
      <t>ジドウ</t>
    </rPh>
    <phoneticPr fontId="10"/>
  </si>
  <si>
    <t>児童養育加算</t>
    <phoneticPr fontId="10"/>
  </si>
  <si>
    <t>第１子
及び
第２子</t>
    <rPh sb="0" eb="1">
      <t>ダイ</t>
    </rPh>
    <rPh sb="2" eb="3">
      <t>コ</t>
    </rPh>
    <rPh sb="4" eb="5">
      <t>オヨ</t>
    </rPh>
    <rPh sb="7" eb="8">
      <t>ダイ</t>
    </rPh>
    <rPh sb="9" eb="10">
      <t>コ</t>
    </rPh>
    <phoneticPr fontId="10"/>
  </si>
  <si>
    <t>３歳に満たない児童１人につき
（月の初日に生まれた児童については、出生の日から３年を経過しない児童）</t>
    <rPh sb="1" eb="2">
      <t>サイ</t>
    </rPh>
    <rPh sb="3" eb="4">
      <t>ミ</t>
    </rPh>
    <rPh sb="7" eb="9">
      <t>ジドウ</t>
    </rPh>
    <rPh sb="16" eb="17">
      <t>ツキ</t>
    </rPh>
    <rPh sb="18" eb="20">
      <t>ショニチ</t>
    </rPh>
    <rPh sb="21" eb="22">
      <t>ウ</t>
    </rPh>
    <rPh sb="25" eb="27">
      <t>ジドウ</t>
    </rPh>
    <rPh sb="33" eb="35">
      <t>シュッセイ</t>
    </rPh>
    <rPh sb="36" eb="37">
      <t>ヒ</t>
    </rPh>
    <rPh sb="40" eb="41">
      <t>ネン</t>
    </rPh>
    <rPh sb="42" eb="44">
      <t>ケイカ</t>
    </rPh>
    <rPh sb="47" eb="49">
      <t>ジドウ</t>
    </rPh>
    <phoneticPr fontId="10"/>
  </si>
  <si>
    <t>※</t>
  </si>
  <si>
    <t>障害者</t>
  </si>
  <si>
    <t>障害等級表１級と２級の者</t>
  </si>
  <si>
    <t>◎</t>
  </si>
  <si>
    <t>障害等級表３級の者</t>
  </si>
  <si>
    <t>３歳以上の児童であって、高等学校等修了前のもの１人につき
（月の初日に生まれた児童については、出生の日から３年を経過し、18歳に達する日以後の最初の３月31日までの間）</t>
    <rPh sb="1" eb="2">
      <t>サイ</t>
    </rPh>
    <rPh sb="2" eb="4">
      <t>イジョウ</t>
    </rPh>
    <rPh sb="5" eb="7">
      <t>ジドウ</t>
    </rPh>
    <rPh sb="12" eb="14">
      <t>コウトウ</t>
    </rPh>
    <rPh sb="14" eb="16">
      <t>ガッコウ</t>
    </rPh>
    <rPh sb="16" eb="17">
      <t>トウ</t>
    </rPh>
    <rPh sb="17" eb="19">
      <t>シュウリョウ</t>
    </rPh>
    <rPh sb="19" eb="20">
      <t>マエ</t>
    </rPh>
    <rPh sb="24" eb="25">
      <t>ヒト</t>
    </rPh>
    <rPh sb="62" eb="63">
      <t>サイ</t>
    </rPh>
    <rPh sb="64" eb="65">
      <t>タッ</t>
    </rPh>
    <rPh sb="67" eb="68">
      <t>ヒ</t>
    </rPh>
    <rPh sb="68" eb="70">
      <t>イゴ</t>
    </rPh>
    <rPh sb="71" eb="73">
      <t>サイショ</t>
    </rPh>
    <rPh sb="75" eb="76">
      <t>ガツ</t>
    </rPh>
    <rPh sb="78" eb="79">
      <t>ニチ</t>
    </rPh>
    <rPh sb="82" eb="83">
      <t>アイダ</t>
    </rPh>
    <phoneticPr fontId="10"/>
  </si>
  <si>
    <t>介護施設入所者</t>
  </si>
  <si>
    <t>(9)の介護施設入所者基本生活費が算定されている者であって、障害者加算又は母子加算が算定されていない者</t>
    <rPh sb="30" eb="33">
      <t>ショウガイシャ</t>
    </rPh>
    <rPh sb="33" eb="35">
      <t>カサン</t>
    </rPh>
    <rPh sb="35" eb="36">
      <t>マタ</t>
    </rPh>
    <rPh sb="37" eb="39">
      <t>ボシ</t>
    </rPh>
    <rPh sb="39" eb="41">
      <t>カサン</t>
    </rPh>
    <rPh sb="42" eb="44">
      <t>サンテイ</t>
    </rPh>
    <rPh sb="50" eb="51">
      <t>モノ</t>
    </rPh>
    <phoneticPr fontId="10"/>
  </si>
  <si>
    <t>経過的加算</t>
    <rPh sb="0" eb="3">
      <t>ケイカテキ</t>
    </rPh>
    <rPh sb="3" eb="5">
      <t>カサン</t>
    </rPh>
    <phoneticPr fontId="10"/>
  </si>
  <si>
    <t>４人以上の世帯に属する３歳に満たない児童（月の初日に生まれた児童については、出生の日から３年を経過しない児童）</t>
    <rPh sb="0" eb="4">
      <t>ヨニンイジョウ</t>
    </rPh>
    <rPh sb="5" eb="7">
      <t>セタイ</t>
    </rPh>
    <rPh sb="8" eb="9">
      <t>ゾク</t>
    </rPh>
    <rPh sb="12" eb="13">
      <t>サイ</t>
    </rPh>
    <rPh sb="14" eb="15">
      <t>ミ</t>
    </rPh>
    <rPh sb="18" eb="20">
      <t>ジドウ</t>
    </rPh>
    <rPh sb="21" eb="22">
      <t>ツキ</t>
    </rPh>
    <rPh sb="23" eb="25">
      <t>ショニチ</t>
    </rPh>
    <rPh sb="26" eb="27">
      <t>ウ</t>
    </rPh>
    <rPh sb="30" eb="32">
      <t>ジドウ</t>
    </rPh>
    <rPh sb="38" eb="40">
      <t>シュッショウ</t>
    </rPh>
    <rPh sb="41" eb="42">
      <t>ヒ</t>
    </rPh>
    <rPh sb="45" eb="46">
      <t>ネン</t>
    </rPh>
    <rPh sb="47" eb="49">
      <t>ケイカ</t>
    </rPh>
    <rPh sb="52" eb="54">
      <t>ジドウ</t>
    </rPh>
    <phoneticPr fontId="10"/>
  </si>
  <si>
    <t>１人につき　　　　　　　　　　　　　　　　　　　　　　　　　51,960円</t>
    <rPh sb="0" eb="2">
      <t>ヒトリ</t>
    </rPh>
    <rPh sb="36" eb="37">
      <t>エン</t>
    </rPh>
    <phoneticPr fontId="10"/>
  </si>
  <si>
    <t>第３子
以降</t>
    <rPh sb="0" eb="1">
      <t>ダイ</t>
    </rPh>
    <rPh sb="2" eb="3">
      <t>コ</t>
    </rPh>
    <rPh sb="4" eb="6">
      <t>イコウ</t>
    </rPh>
    <phoneticPr fontId="10"/>
  </si>
  <si>
    <t>小学校終了前の児童１人につき
（12歳に達する日以後の最初の３月31日までの間）</t>
    <rPh sb="0" eb="3">
      <t>ショウガッコウ</t>
    </rPh>
    <rPh sb="3" eb="5">
      <t>シュウリョウ</t>
    </rPh>
    <rPh sb="5" eb="6">
      <t>マエ</t>
    </rPh>
    <rPh sb="7" eb="9">
      <t>ジドウ</t>
    </rPh>
    <rPh sb="10" eb="11">
      <t>ヒト</t>
    </rPh>
    <rPh sb="18" eb="19">
      <t>サイ</t>
    </rPh>
    <rPh sb="20" eb="21">
      <t>タッ</t>
    </rPh>
    <rPh sb="23" eb="24">
      <t>ヒ</t>
    </rPh>
    <rPh sb="24" eb="26">
      <t>イゴ</t>
    </rPh>
    <rPh sb="27" eb="29">
      <t>サイショ</t>
    </rPh>
    <rPh sb="31" eb="32">
      <t>ガツ</t>
    </rPh>
    <rPh sb="34" eb="35">
      <t>ニチ</t>
    </rPh>
    <rPh sb="38" eb="39">
      <t>アイダ</t>
    </rPh>
    <phoneticPr fontId="10"/>
  </si>
  <si>
    <t>妊婦</t>
  </si>
  <si>
    <t>妊娠　６か月未満</t>
  </si>
  <si>
    <t>妊娠　６か月以上</t>
  </si>
  <si>
    <t>３人以下の世帯に属する３歳に満たない児童（当該児童について、（8）に掲げる額を算定する場合に限る）</t>
    <rPh sb="0" eb="2">
      <t>サンニン</t>
    </rPh>
    <rPh sb="2" eb="4">
      <t>イカ</t>
    </rPh>
    <rPh sb="5" eb="7">
      <t>セタイ</t>
    </rPh>
    <rPh sb="8" eb="9">
      <t>ゾク</t>
    </rPh>
    <rPh sb="12" eb="13">
      <t>サイ</t>
    </rPh>
    <rPh sb="14" eb="15">
      <t>ミ</t>
    </rPh>
    <rPh sb="18" eb="20">
      <t>ジドウ</t>
    </rPh>
    <rPh sb="21" eb="23">
      <t>トウガイ</t>
    </rPh>
    <rPh sb="23" eb="25">
      <t>ジドウ</t>
    </rPh>
    <rPh sb="34" eb="35">
      <t>カカ</t>
    </rPh>
    <rPh sb="37" eb="38">
      <t>ガク</t>
    </rPh>
    <rPh sb="39" eb="41">
      <t>サンテイ</t>
    </rPh>
    <rPh sb="43" eb="45">
      <t>バアイ</t>
    </rPh>
    <rPh sb="46" eb="47">
      <t>カギ</t>
    </rPh>
    <phoneticPr fontId="10"/>
  </si>
  <si>
    <t>小学校終了後高等学校等修了前の児童１人につき
（12歳に達する日以後の最初の３月31日を経過した児童であって18歳に達する日以後の最初の３月31日までの間）</t>
    <rPh sb="0" eb="3">
      <t>ショウガッコウ</t>
    </rPh>
    <rPh sb="3" eb="5">
      <t>シュウリョウ</t>
    </rPh>
    <rPh sb="5" eb="6">
      <t>ゴ</t>
    </rPh>
    <rPh sb="6" eb="8">
      <t>コウトウ</t>
    </rPh>
    <rPh sb="8" eb="10">
      <t>ガッコウ</t>
    </rPh>
    <rPh sb="10" eb="11">
      <t>トウ</t>
    </rPh>
    <rPh sb="11" eb="13">
      <t>シュウリョウ</t>
    </rPh>
    <rPh sb="13" eb="14">
      <t>マエ</t>
    </rPh>
    <rPh sb="15" eb="17">
      <t>ジドウ</t>
    </rPh>
    <rPh sb="18" eb="19">
      <t>ヒト</t>
    </rPh>
    <rPh sb="26" eb="27">
      <t>サイ</t>
    </rPh>
    <rPh sb="28" eb="29">
      <t>タッ</t>
    </rPh>
    <rPh sb="31" eb="32">
      <t>ヒ</t>
    </rPh>
    <rPh sb="32" eb="34">
      <t>イゴ</t>
    </rPh>
    <rPh sb="35" eb="37">
      <t>サイショ</t>
    </rPh>
    <rPh sb="39" eb="40">
      <t>ガツ</t>
    </rPh>
    <rPh sb="42" eb="43">
      <t>ニチ</t>
    </rPh>
    <rPh sb="44" eb="46">
      <t>ケイカ</t>
    </rPh>
    <rPh sb="48" eb="50">
      <t>ジドウ</t>
    </rPh>
    <rPh sb="56" eb="57">
      <t>サイ</t>
    </rPh>
    <rPh sb="58" eb="59">
      <t>タッ</t>
    </rPh>
    <rPh sb="61" eb="62">
      <t>ヒ</t>
    </rPh>
    <rPh sb="62" eb="64">
      <t>イゴ</t>
    </rPh>
    <rPh sb="65" eb="67">
      <t>サイショ</t>
    </rPh>
    <rPh sb="69" eb="70">
      <t>ガツ</t>
    </rPh>
    <rPh sb="72" eb="73">
      <t>ニチ</t>
    </rPh>
    <rPh sb="76" eb="77">
      <t>アイダ</t>
    </rPh>
    <phoneticPr fontId="10"/>
  </si>
  <si>
    <r>
      <t>産婦</t>
    </r>
    <r>
      <rPr>
        <sz val="11"/>
        <rFont val="ＭＳ 明朝"/>
        <family val="1"/>
        <charset val="128"/>
      </rPr>
      <t>（出産の翌月から５か月）</t>
    </r>
    <rPh sb="6" eb="8">
      <t>ヨクゲツ</t>
    </rPh>
    <phoneticPr fontId="10"/>
  </si>
  <si>
    <t>◎</t>
    <phoneticPr fontId="10"/>
  </si>
  <si>
    <t>母父子世帯</t>
    <rPh sb="0" eb="1">
      <t>ボ</t>
    </rPh>
    <rPh sb="1" eb="3">
      <t>フシ</t>
    </rPh>
    <rPh sb="3" eb="5">
      <t>セタイ</t>
    </rPh>
    <phoneticPr fontId="10"/>
  </si>
  <si>
    <t>18歳に達する日以後の最初の３月31日の間にある者</t>
    <rPh sb="2" eb="3">
      <t>サイ</t>
    </rPh>
    <rPh sb="4" eb="5">
      <t>タッ</t>
    </rPh>
    <rPh sb="7" eb="8">
      <t>ヒ</t>
    </rPh>
    <rPh sb="8" eb="10">
      <t>イゴ</t>
    </rPh>
    <rPh sb="11" eb="13">
      <t>サイショ</t>
    </rPh>
    <rPh sb="15" eb="16">
      <t>ガツ</t>
    </rPh>
    <rPh sb="18" eb="19">
      <t>ニチ</t>
    </rPh>
    <rPh sb="20" eb="21">
      <t>アイダ</t>
    </rPh>
    <rPh sb="24" eb="25">
      <t>モノ</t>
    </rPh>
    <phoneticPr fontId="10"/>
  </si>
  <si>
    <t>1人の場合</t>
    <rPh sb="0" eb="2">
      <t>ヒトリ</t>
    </rPh>
    <rPh sb="3" eb="5">
      <t>バアイ</t>
    </rPh>
    <phoneticPr fontId="10"/>
  </si>
  <si>
    <t>第３子以降の児童（月の初日に生まれた児童については、出生の日から３年を経過した児童）のうち、３歳以上の児童であって小学校修了前の者（12歳に達する日以後の最初の３月31日までの間にある児童）</t>
    <rPh sb="0" eb="1">
      <t>ダイ</t>
    </rPh>
    <rPh sb="2" eb="3">
      <t>コ</t>
    </rPh>
    <rPh sb="3" eb="5">
      <t>イコウ</t>
    </rPh>
    <rPh sb="6" eb="8">
      <t>ジドウ</t>
    </rPh>
    <rPh sb="47" eb="48">
      <t>サイ</t>
    </rPh>
    <rPh sb="48" eb="50">
      <t>イジョウ</t>
    </rPh>
    <rPh sb="51" eb="53">
      <t>ジドウ</t>
    </rPh>
    <rPh sb="57" eb="60">
      <t>ショウガッコウ</t>
    </rPh>
    <rPh sb="60" eb="62">
      <t>シュウリョウ</t>
    </rPh>
    <rPh sb="62" eb="63">
      <t>マエ</t>
    </rPh>
    <rPh sb="64" eb="65">
      <t>モノ</t>
    </rPh>
    <rPh sb="68" eb="69">
      <t>サイ</t>
    </rPh>
    <rPh sb="70" eb="71">
      <t>タッ</t>
    </rPh>
    <rPh sb="73" eb="74">
      <t>ヒ</t>
    </rPh>
    <rPh sb="74" eb="76">
      <t>イゴ</t>
    </rPh>
    <rPh sb="77" eb="79">
      <t>サイショ</t>
    </rPh>
    <rPh sb="81" eb="82">
      <t>ガツ</t>
    </rPh>
    <rPh sb="84" eb="85">
      <t>ニチ</t>
    </rPh>
    <rPh sb="88" eb="89">
      <t>アイダ</t>
    </rPh>
    <rPh sb="92" eb="94">
      <t>ジドウ</t>
    </rPh>
    <phoneticPr fontId="10"/>
  </si>
  <si>
    <t>経過的
加算
（児童養育費）</t>
    <rPh sb="0" eb="3">
      <t>ケイカテキ</t>
    </rPh>
    <rPh sb="4" eb="6">
      <t>カサン</t>
    </rPh>
    <rPh sb="8" eb="10">
      <t>ジドウ</t>
    </rPh>
    <rPh sb="10" eb="13">
      <t>ヨウイクヒ</t>
    </rPh>
    <phoneticPr fontId="10"/>
  </si>
  <si>
    <t>４人以上の世帯に属する３歳に満たない児童</t>
    <rPh sb="1" eb="2">
      <t>ニン</t>
    </rPh>
    <rPh sb="2" eb="4">
      <t>イジョウ</t>
    </rPh>
    <rPh sb="5" eb="7">
      <t>セタイ</t>
    </rPh>
    <rPh sb="8" eb="9">
      <t>ゾク</t>
    </rPh>
    <rPh sb="12" eb="13">
      <t>サイ</t>
    </rPh>
    <rPh sb="14" eb="15">
      <t>ミ</t>
    </rPh>
    <rPh sb="18" eb="20">
      <t>ジドウ</t>
    </rPh>
    <phoneticPr fontId="10"/>
  </si>
  <si>
    <t xml:space="preserve">
児童１人につき
32,400円</t>
    <rPh sb="1" eb="3">
      <t>ジドウ</t>
    </rPh>
    <rPh sb="4" eb="5">
      <t>ヒト</t>
    </rPh>
    <rPh sb="15" eb="16">
      <t>エン</t>
    </rPh>
    <phoneticPr fontId="10"/>
  </si>
  <si>
    <t>２人の場合に加算</t>
    <rPh sb="1" eb="2">
      <t>ニン</t>
    </rPh>
    <rPh sb="3" eb="5">
      <t>バアイ</t>
    </rPh>
    <rPh sb="6" eb="8">
      <t>カサン</t>
    </rPh>
    <phoneticPr fontId="10"/>
  </si>
  <si>
    <t>３人以下の世帯に属する３歳に満たない児童</t>
    <rPh sb="1" eb="2">
      <t>ニン</t>
    </rPh>
    <rPh sb="2" eb="4">
      <t>イカ</t>
    </rPh>
    <rPh sb="5" eb="7">
      <t>セタイ</t>
    </rPh>
    <rPh sb="8" eb="9">
      <t>ゾク</t>
    </rPh>
    <rPh sb="12" eb="13">
      <t>サイ</t>
    </rPh>
    <rPh sb="14" eb="15">
      <t>ミ</t>
    </rPh>
    <rPh sb="18" eb="20">
      <t>ジドウ</t>
    </rPh>
    <phoneticPr fontId="10"/>
  </si>
  <si>
    <t>３人目以降1人につき</t>
    <rPh sb="1" eb="2">
      <t>ニン</t>
    </rPh>
    <rPh sb="2" eb="3">
      <t>メ</t>
    </rPh>
    <rPh sb="3" eb="5">
      <t>イコウ</t>
    </rPh>
    <rPh sb="5" eb="7">
      <t>ヒトリ</t>
    </rPh>
    <phoneticPr fontId="10"/>
  </si>
  <si>
    <t>第３子以降の児童のうち、３歳以上の児童であって小学校修了前のもの</t>
    <rPh sb="0" eb="1">
      <t>ダイ</t>
    </rPh>
    <rPh sb="2" eb="3">
      <t>コ</t>
    </rPh>
    <rPh sb="3" eb="5">
      <t>イコウ</t>
    </rPh>
    <rPh sb="6" eb="8">
      <t>ジドウ</t>
    </rPh>
    <rPh sb="13" eb="14">
      <t>サイ</t>
    </rPh>
    <rPh sb="14" eb="16">
      <t>イジョウ</t>
    </rPh>
    <rPh sb="17" eb="19">
      <t>ジドウ</t>
    </rPh>
    <rPh sb="23" eb="26">
      <t>ショウガッコウ</t>
    </rPh>
    <rPh sb="26" eb="28">
      <t>シュウリョウ</t>
    </rPh>
    <rPh sb="28" eb="29">
      <t>マエ</t>
    </rPh>
    <phoneticPr fontId="10"/>
  </si>
  <si>
    <t>経過的加算（母父子世帯）</t>
    <rPh sb="6" eb="7">
      <t>ハハ</t>
    </rPh>
    <rPh sb="7" eb="8">
      <t>チチ</t>
    </rPh>
    <rPh sb="8" eb="9">
      <t>コ</t>
    </rPh>
    <rPh sb="9" eb="11">
      <t>セタイ</t>
    </rPh>
    <phoneticPr fontId="10"/>
  </si>
  <si>
    <t>下表参照</t>
    <rPh sb="0" eb="2">
      <t>カヒョウ</t>
    </rPh>
    <rPh sb="2" eb="4">
      <t>サンショウ</t>
    </rPh>
    <phoneticPr fontId="10"/>
  </si>
  <si>
    <t>（注）</t>
    <rPh sb="1" eb="2">
      <t>チュウ</t>
    </rPh>
    <phoneticPr fontId="10"/>
  </si>
  <si>
    <t>・◎のものは、同一の者に重複加算できないので、２つ以上に該当する場合は、最も高い加算額の事項で算定すること　　　　　　　　　　　　　　　　　　　　　　　　　　　　　　　　　　　　　ただし、母子加算のうち児童が2人以上の場合に児童1人につき加算する額は、重複調整を行わないで算定する
・※のものは証明書が必要</t>
    <rPh sb="7" eb="9">
      <t>ドウイツ</t>
    </rPh>
    <rPh sb="10" eb="11">
      <t>モノ</t>
    </rPh>
    <rPh sb="12" eb="14">
      <t>ジュウフク</t>
    </rPh>
    <rPh sb="14" eb="16">
      <t>カサン</t>
    </rPh>
    <rPh sb="25" eb="27">
      <t>イジョウ</t>
    </rPh>
    <rPh sb="28" eb="30">
      <t>ガイトウ</t>
    </rPh>
    <rPh sb="32" eb="34">
      <t>バアイ</t>
    </rPh>
    <rPh sb="36" eb="37">
      <t>モット</t>
    </rPh>
    <rPh sb="38" eb="39">
      <t>タカ</t>
    </rPh>
    <rPh sb="40" eb="43">
      <t>カサンガク</t>
    </rPh>
    <rPh sb="44" eb="46">
      <t>ジコウ</t>
    </rPh>
    <rPh sb="47" eb="49">
      <t>サンテイ</t>
    </rPh>
    <rPh sb="94" eb="96">
      <t>ボシ</t>
    </rPh>
    <rPh sb="96" eb="98">
      <t>カサン</t>
    </rPh>
    <rPh sb="101" eb="103">
      <t>ジドウ</t>
    </rPh>
    <rPh sb="105" eb="106">
      <t>ヒト</t>
    </rPh>
    <rPh sb="106" eb="108">
      <t>イジョウ</t>
    </rPh>
    <rPh sb="109" eb="111">
      <t>バアイ</t>
    </rPh>
    <rPh sb="112" eb="114">
      <t>ジドウ</t>
    </rPh>
    <rPh sb="114" eb="116">
      <t>ヒトリ</t>
    </rPh>
    <rPh sb="119" eb="121">
      <t>カサン</t>
    </rPh>
    <rPh sb="123" eb="124">
      <t>ガク</t>
    </rPh>
    <rPh sb="126" eb="128">
      <t>ジュウフク</t>
    </rPh>
    <rPh sb="128" eb="130">
      <t>チョウセイ</t>
    </rPh>
    <rPh sb="131" eb="132">
      <t>オコナ</t>
    </rPh>
    <rPh sb="136" eb="138">
      <t>サンテイ</t>
    </rPh>
    <rPh sb="147" eb="150">
      <t>ショウメイショ</t>
    </rPh>
    <rPh sb="151" eb="153">
      <t>ヒツヨウ</t>
    </rPh>
    <phoneticPr fontId="10"/>
  </si>
  <si>
    <t>○母父子経過的加算額</t>
    <rPh sb="1" eb="2">
      <t>ハハ</t>
    </rPh>
    <rPh sb="2" eb="4">
      <t>フシ</t>
    </rPh>
    <rPh sb="4" eb="7">
      <t>ケイカテキ</t>
    </rPh>
    <rPh sb="7" eb="9">
      <t>カサン</t>
    </rPh>
    <rPh sb="9" eb="10">
      <t>ガク</t>
    </rPh>
    <phoneticPr fontId="10"/>
  </si>
  <si>
    <t>（当該児童が１人の場合のみ）</t>
    <phoneticPr fontId="10"/>
  </si>
  <si>
    <t>３人世帯</t>
    <rPh sb="1" eb="2">
      <t>ニン</t>
    </rPh>
    <rPh sb="2" eb="4">
      <t>セタイ</t>
    </rPh>
    <phoneticPr fontId="10"/>
  </si>
  <si>
    <t>４人世帯</t>
    <rPh sb="1" eb="2">
      <t>ニン</t>
    </rPh>
    <rPh sb="2" eb="4">
      <t>セタイ</t>
    </rPh>
    <phoneticPr fontId="10"/>
  </si>
  <si>
    <t>５人以上の世帯</t>
    <rPh sb="1" eb="2">
      <t>ニン</t>
    </rPh>
    <rPh sb="2" eb="4">
      <t>イジョウ</t>
    </rPh>
    <rPh sb="5" eb="7">
      <t>セタイ</t>
    </rPh>
    <phoneticPr fontId="10"/>
  </si>
  <si>
    <t>加算額（年額）</t>
    <rPh sb="0" eb="3">
      <t>カサンガク</t>
    </rPh>
    <rPh sb="4" eb="6">
      <t>ネンガク</t>
    </rPh>
    <phoneticPr fontId="10"/>
  </si>
  <si>
    <t>２級地－１</t>
    <rPh sb="1" eb="2">
      <t>キュウ</t>
    </rPh>
    <rPh sb="2" eb="3">
      <t>チ</t>
    </rPh>
    <phoneticPr fontId="10"/>
  </si>
  <si>
    <t>２級地－２</t>
    <rPh sb="1" eb="2">
      <t>キュウ</t>
    </rPh>
    <rPh sb="2" eb="3">
      <t>チ</t>
    </rPh>
    <phoneticPr fontId="10"/>
  </si>
  <si>
    <t>３級地－１</t>
    <rPh sb="1" eb="2">
      <t>キュウ</t>
    </rPh>
    <rPh sb="2" eb="3">
      <t>チ</t>
    </rPh>
    <phoneticPr fontId="10"/>
  </si>
  <si>
    <t>３級地－２</t>
    <rPh sb="1" eb="2">
      <t>キュウ</t>
    </rPh>
    <rPh sb="2" eb="3">
      <t>チ</t>
    </rPh>
    <phoneticPr fontId="10"/>
  </si>
  <si>
    <t>１８歳以上
２０歳未満</t>
    <rPh sb="2" eb="5">
      <t>サイイジョウ</t>
    </rPh>
    <rPh sb="8" eb="11">
      <t>サイミマン</t>
    </rPh>
    <phoneticPr fontId="10"/>
  </si>
  <si>
    <t>１５～１７</t>
    <phoneticPr fontId="10"/>
  </si>
  <si>
    <t>１２～１４</t>
    <phoneticPr fontId="10"/>
  </si>
  <si>
    <t>３～１４</t>
    <phoneticPr fontId="10"/>
  </si>
  <si>
    <t>０～１４</t>
    <phoneticPr fontId="10"/>
  </si>
  <si>
    <t>６～１１</t>
    <phoneticPr fontId="10"/>
  </si>
  <si>
    <t>０～２</t>
    <phoneticPr fontId="10"/>
  </si>
  <si>
    <t>０～５</t>
    <phoneticPr fontId="10"/>
  </si>
  <si>
    <t>在宅患者</t>
    <phoneticPr fontId="10"/>
  </si>
  <si>
    <t>・結核患者で治療中、又は治療していないが指定医師の診断により栄養補給が必要な者
・結核以外で３ヶ月以上の治療を必要とし、かつ指定医師の診断により栄養補給が必要な者
※証明書類が必要</t>
    <phoneticPr fontId="10"/>
  </si>
  <si>
    <t>２級地</t>
    <phoneticPr fontId="10"/>
  </si>
  <si>
    <t>３級地</t>
    <phoneticPr fontId="10"/>
  </si>
  <si>
    <t>放射線障害者</t>
  </si>
  <si>
    <t>原子爆弾被害者に対する援護に関する法律法律第11条第１項の認定を受けた者又は放射線を多量に浴びたことに起因する負傷又は疾病患者で厚生労働大臣の認定を受けた者 
※　証明書類が必要</t>
    <rPh sb="25" eb="26">
      <t>ダイ</t>
    </rPh>
    <rPh sb="26" eb="28">
      <t>イッコウ</t>
    </rPh>
    <phoneticPr fontId="10"/>
  </si>
  <si>
    <t>基準額</t>
    <phoneticPr fontId="10"/>
  </si>
  <si>
    <t>又は</t>
  </si>
  <si>
    <t>(8)入院患者日用品費</t>
    <phoneticPr fontId="10"/>
  </si>
  <si>
    <t>(9)介護施設入所者基本生活費</t>
    <phoneticPr fontId="10"/>
  </si>
  <si>
    <t>（年額）</t>
    <phoneticPr fontId="10"/>
  </si>
  <si>
    <t>（注）</t>
  </si>
  <si>
    <t xml:space="preserve">病院又は診療所（介護療養型医療施設を除く）に１ヶ月以上入院する者
</t>
    <phoneticPr fontId="10"/>
  </si>
  <si>
    <t xml:space="preserve">介護施設に入所する者
</t>
    <phoneticPr fontId="10"/>
  </si>
  <si>
    <t>冬季加算</t>
  </si>
  <si>
    <t>（年額）</t>
    <rPh sb="1" eb="2">
      <t>ネン</t>
    </rPh>
    <phoneticPr fontId="10"/>
  </si>
  <si>
    <t>(10)教育扶助</t>
    <phoneticPr fontId="10"/>
  </si>
  <si>
    <t>(11)医療･介護扶助基準</t>
    <phoneticPr fontId="10"/>
  </si>
  <si>
    <t>基準額+学習支援費</t>
    <rPh sb="0" eb="2">
      <t>キジュン</t>
    </rPh>
    <rPh sb="2" eb="3">
      <t>ガク</t>
    </rPh>
    <rPh sb="4" eb="6">
      <t>ガクシュウ</t>
    </rPh>
    <rPh sb="6" eb="8">
      <t>シエン</t>
    </rPh>
    <rPh sb="8" eb="9">
      <t>ヒ</t>
    </rPh>
    <phoneticPr fontId="10"/>
  </si>
  <si>
    <t>医療・介護費実費（継続的）　※証明書類が必要</t>
    <phoneticPr fontId="10"/>
  </si>
  <si>
    <t>区分</t>
  </si>
  <si>
    <t>教材費（正規の教材として学校長又は教育委員会が指定するものの購入費）、学校給食費、学級費等について、実際必要費が基準額より高い場合は、実費で算定</t>
  </si>
  <si>
    <t>医療費</t>
    <rPh sb="0" eb="3">
      <t>イリョウヒ</t>
    </rPh>
    <phoneticPr fontId="10"/>
  </si>
  <si>
    <t>生活保護法第52条の規定による診療方針及び診療報酬に基づきその者の診療に必要な最小限度の額</t>
    <rPh sb="0" eb="2">
      <t>セイカツ</t>
    </rPh>
    <rPh sb="2" eb="4">
      <t>ホゴ</t>
    </rPh>
    <rPh sb="4" eb="5">
      <t>ホウ</t>
    </rPh>
    <rPh sb="5" eb="6">
      <t>ダイ</t>
    </rPh>
    <rPh sb="8" eb="9">
      <t>ジョウ</t>
    </rPh>
    <rPh sb="10" eb="12">
      <t>キテイ</t>
    </rPh>
    <rPh sb="15" eb="17">
      <t>シンリョウ</t>
    </rPh>
    <rPh sb="17" eb="19">
      <t>ホウシン</t>
    </rPh>
    <rPh sb="19" eb="20">
      <t>オヨ</t>
    </rPh>
    <rPh sb="21" eb="25">
      <t>シンリョウホウシュウ</t>
    </rPh>
    <rPh sb="26" eb="27">
      <t>モト</t>
    </rPh>
    <rPh sb="31" eb="32">
      <t>モノ</t>
    </rPh>
    <rPh sb="33" eb="35">
      <t>シンリョウ</t>
    </rPh>
    <rPh sb="36" eb="38">
      <t>ヒツヨウ</t>
    </rPh>
    <rPh sb="39" eb="41">
      <t>サイショウ</t>
    </rPh>
    <rPh sb="41" eb="43">
      <t>ゲンド</t>
    </rPh>
    <rPh sb="44" eb="45">
      <t>ガク</t>
    </rPh>
    <phoneticPr fontId="10"/>
  </si>
  <si>
    <t>小学校</t>
  </si>
  <si>
    <t>中学校</t>
  </si>
  <si>
    <t>介護費</t>
    <rPh sb="0" eb="2">
      <t>カイゴ</t>
    </rPh>
    <rPh sb="2" eb="3">
      <t>ヒ</t>
    </rPh>
    <phoneticPr fontId="10"/>
  </si>
  <si>
    <t>介護サービス等に必要な最小限度の額</t>
    <rPh sb="8" eb="10">
      <t>ヒツヨウ</t>
    </rPh>
    <rPh sb="11" eb="13">
      <t>サイショウ</t>
    </rPh>
    <rPh sb="13" eb="15">
      <t>ゲンド</t>
    </rPh>
    <rPh sb="16" eb="17">
      <t>ガク</t>
    </rPh>
    <phoneticPr fontId="10"/>
  </si>
  <si>
    <t>(12)生業扶助（高等学校等就学費）</t>
    <rPh sb="4" eb="6">
      <t>セイギョウ</t>
    </rPh>
    <rPh sb="6" eb="8">
      <t>フジョ</t>
    </rPh>
    <rPh sb="9" eb="11">
      <t>コウトウ</t>
    </rPh>
    <rPh sb="11" eb="13">
      <t>ガッコウ</t>
    </rPh>
    <rPh sb="13" eb="14">
      <t>トウ</t>
    </rPh>
    <rPh sb="14" eb="17">
      <t>シュウガクヒ</t>
    </rPh>
    <phoneticPr fontId="10"/>
  </si>
  <si>
    <t>(13)基礎控除</t>
    <phoneticPr fontId="10"/>
  </si>
  <si>
    <t>高等学校等就学費</t>
    <rPh sb="0" eb="2">
      <t>コウトウ</t>
    </rPh>
    <rPh sb="2" eb="4">
      <t>ガッコウ</t>
    </rPh>
    <rPh sb="4" eb="5">
      <t>トウ</t>
    </rPh>
    <rPh sb="5" eb="6">
      <t>シュウ</t>
    </rPh>
    <rPh sb="6" eb="8">
      <t>ガクヒ</t>
    </rPh>
    <phoneticPr fontId="10"/>
  </si>
  <si>
    <t>勤労収入・農業収入・農業以外の事業収入を得ている者について、別紙３の基礎控除額表（月額）により、収入金額（月額）の区分に応じて基礎控除額(月額）を求め、12倍して基礎控除額（年額）を求める.</t>
  </si>
  <si>
    <t>入学料及び入学審査料</t>
    <rPh sb="0" eb="1">
      <t>イリ</t>
    </rPh>
    <rPh sb="1" eb="2">
      <t>ガク</t>
    </rPh>
    <rPh sb="2" eb="3">
      <t>リョウ</t>
    </rPh>
    <rPh sb="3" eb="4">
      <t>オヨ</t>
    </rPh>
    <rPh sb="5" eb="7">
      <t>ニュウガク</t>
    </rPh>
    <rPh sb="7" eb="10">
      <t>シンサリョウ</t>
    </rPh>
    <phoneticPr fontId="10"/>
  </si>
  <si>
    <t>全日</t>
    <rPh sb="0" eb="1">
      <t>ゼン</t>
    </rPh>
    <rPh sb="1" eb="2">
      <t>ニチ</t>
    </rPh>
    <phoneticPr fontId="10"/>
  </si>
  <si>
    <t>注</t>
    <rPh sb="0" eb="1">
      <t>チュウ</t>
    </rPh>
    <phoneticPr fontId="10"/>
  </si>
  <si>
    <t>勤労収入を得ている者（官公署、会社、工場、商店等に常用で勤務し、又は日雇その他）については、源泉徴収票の支払金額を12で除した月額により、基礎控除額（月額）を求める.</t>
    <phoneticPr fontId="10"/>
  </si>
  <si>
    <t>定時</t>
    <rPh sb="0" eb="2">
      <t>テイジ</t>
    </rPh>
    <phoneticPr fontId="10"/>
  </si>
  <si>
    <t>農業収入又は農業以外の事業（自営）収入を得ている者については、確定申告書の所得額を12で除した月額により、基礎控除額（月額）を求める.</t>
    <phoneticPr fontId="10"/>
  </si>
  <si>
    <t>通信</t>
    <rPh sb="0" eb="2">
      <t>ツウシン</t>
    </rPh>
    <phoneticPr fontId="10"/>
  </si>
  <si>
    <t>世帯員が２人以上就労している場合には、上記１及び２による収入(所得)額の最も多い者については、基礎控除額表の１人目の欄を適用し、その他の者については、同表の２人目以降の欄を適用する.</t>
    <phoneticPr fontId="10"/>
  </si>
  <si>
    <r>
      <t>・</t>
    </r>
    <r>
      <rPr>
        <b/>
        <sz val="11"/>
        <rFont val="ＭＳ 明朝"/>
        <family val="1"/>
        <charset val="128"/>
      </rPr>
      <t xml:space="preserve">各級地共通、公立私立共通
</t>
    </r>
    <r>
      <rPr>
        <sz val="11"/>
        <rFont val="ＭＳ 明朝"/>
        <family val="1"/>
        <charset val="128"/>
      </rPr>
      <t>・入学料及び入学審査料は当該年度に入学した場合のみ</t>
    </r>
    <rPh sb="1" eb="2">
      <t>カク</t>
    </rPh>
    <rPh sb="2" eb="3">
      <t>キュウ</t>
    </rPh>
    <rPh sb="3" eb="4">
      <t>チ</t>
    </rPh>
    <rPh sb="4" eb="6">
      <t>キョウツウ</t>
    </rPh>
    <rPh sb="7" eb="9">
      <t>コウリツ</t>
    </rPh>
    <rPh sb="9" eb="11">
      <t>シリツ</t>
    </rPh>
    <rPh sb="11" eb="13">
      <t>キョウツウ</t>
    </rPh>
    <rPh sb="15" eb="18">
      <t>ニュウガクリョウ</t>
    </rPh>
    <rPh sb="18" eb="19">
      <t>オヨ</t>
    </rPh>
    <rPh sb="20" eb="22">
      <t>ニュウガク</t>
    </rPh>
    <rPh sb="22" eb="25">
      <t>シンサリョウ</t>
    </rPh>
    <rPh sb="26" eb="28">
      <t>トウガイ</t>
    </rPh>
    <rPh sb="28" eb="30">
      <t>ネンド</t>
    </rPh>
    <rPh sb="31" eb="33">
      <t>ニュウガク</t>
    </rPh>
    <rPh sb="35" eb="37">
      <t>バアイ</t>
    </rPh>
    <phoneticPr fontId="10"/>
  </si>
  <si>
    <t>基礎控除額表</t>
    <rPh sb="0" eb="2">
      <t>キソ</t>
    </rPh>
    <rPh sb="2" eb="4">
      <t>コウジョ</t>
    </rPh>
    <rPh sb="4" eb="5">
      <t>ガク</t>
    </rPh>
    <rPh sb="5" eb="6">
      <t>ヒョウ</t>
    </rPh>
    <phoneticPr fontId="10"/>
  </si>
  <si>
    <t>別紙　　３</t>
    <rPh sb="0" eb="2">
      <t>ベッシ</t>
    </rPh>
    <phoneticPr fontId="10"/>
  </si>
  <si>
    <t>収入金額別区分
（収入金額を12で割った額）</t>
    <rPh sb="0" eb="2">
      <t>シュウニュウ</t>
    </rPh>
    <rPh sb="2" eb="4">
      <t>キンガク</t>
    </rPh>
    <rPh sb="4" eb="5">
      <t>ベツ</t>
    </rPh>
    <rPh sb="5" eb="7">
      <t>クブン</t>
    </rPh>
    <rPh sb="9" eb="11">
      <t>シュウニュウ</t>
    </rPh>
    <rPh sb="11" eb="13">
      <t>キンガク</t>
    </rPh>
    <rPh sb="17" eb="18">
      <t>ワ</t>
    </rPh>
    <rPh sb="20" eb="21">
      <t>ガク</t>
    </rPh>
    <phoneticPr fontId="10"/>
  </si>
  <si>
    <t>１人目</t>
    <rPh sb="1" eb="3">
      <t>ニンメ</t>
    </rPh>
    <phoneticPr fontId="10"/>
  </si>
  <si>
    <t>２人目以降</t>
    <rPh sb="1" eb="3">
      <t>ニンメ</t>
    </rPh>
    <rPh sb="3" eb="5">
      <t>イコウ</t>
    </rPh>
    <phoneticPr fontId="10"/>
  </si>
  <si>
    <t>円</t>
    <rPh sb="0" eb="1">
      <t>エン</t>
    </rPh>
    <phoneticPr fontId="10"/>
  </si>
  <si>
    <t>～</t>
    <phoneticPr fontId="10"/>
  </si>
  <si>
    <t>0 ～　15,000</t>
    <phoneticPr fontId="10"/>
  </si>
  <si>
    <t>15,001 ～　15,199</t>
    <phoneticPr fontId="10"/>
  </si>
  <si>
    <t>　※</t>
    <phoneticPr fontId="10"/>
  </si>
  <si>
    <t>※収入金額が231,000円以上の場合は、収入金額が4,000円増加するごとに、1人目については400円、2人目以降については340円を控除額に加算する。</t>
    <rPh sb="1" eb="3">
      <t>シュウニュウ</t>
    </rPh>
    <rPh sb="3" eb="5">
      <t>キンガク</t>
    </rPh>
    <rPh sb="13" eb="14">
      <t>エン</t>
    </rPh>
    <rPh sb="14" eb="16">
      <t>イジョウ</t>
    </rPh>
    <rPh sb="17" eb="19">
      <t>バアイ</t>
    </rPh>
    <rPh sb="21" eb="23">
      <t>シュウニュウ</t>
    </rPh>
    <rPh sb="23" eb="25">
      <t>キンガク</t>
    </rPh>
    <rPh sb="31" eb="32">
      <t>エン</t>
    </rPh>
    <rPh sb="32" eb="34">
      <t>ゾウカ</t>
    </rPh>
    <rPh sb="40" eb="42">
      <t>ヒトリ</t>
    </rPh>
    <rPh sb="42" eb="43">
      <t>メ</t>
    </rPh>
    <rPh sb="51" eb="52">
      <t>エン</t>
    </rPh>
    <rPh sb="53" eb="55">
      <t>フタリ</t>
    </rPh>
    <rPh sb="55" eb="56">
      <t>メ</t>
    </rPh>
    <rPh sb="56" eb="58">
      <t>イコウ</t>
    </rPh>
    <rPh sb="66" eb="67">
      <t>エン</t>
    </rPh>
    <rPh sb="68" eb="70">
      <t>コウジョ</t>
    </rPh>
    <rPh sb="70" eb="71">
      <t>ガク</t>
    </rPh>
    <rPh sb="72" eb="74">
      <t>カサン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</si>
</sst>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_ ;[Red]\-#,##0.0000\ "/>
    <numFmt numFmtId="177" formatCode="0.0000_);[Red]\(0.0000\)"/>
    <numFmt numFmtId="178" formatCode="0.0000_ "/>
  </numFmts>
  <fonts count="35" x14ac:knownFonts="1">
    <font>
      <sz val="11"/>
      <color theme="1"/>
      <name val="游ゴシック"/>
      <family val="2"/>
      <charset val="128"/>
      <scheme val="minor"/>
    </font>
    <font>
      <sz val="11"/>
      <name val="ＭＳ Ｐゴシック"/>
      <family val="3"/>
      <charset val="128"/>
    </font>
    <font>
      <sz val="10"/>
      <name val="ＭＳ 明朝"/>
      <family val="1"/>
      <charset val="128"/>
    </font>
    <font>
      <sz val="6"/>
      <name val="游ゴシック"/>
      <family val="2"/>
      <charset val="128"/>
      <scheme val="minor"/>
    </font>
    <font>
      <sz val="8"/>
      <name val="ＭＳ 明朝"/>
      <family val="1"/>
      <charset val="128"/>
    </font>
    <font>
      <b/>
      <sz val="12"/>
      <name val="ＭＳ 明朝"/>
      <family val="1"/>
      <charset val="128"/>
    </font>
    <font>
      <b/>
      <sz val="18"/>
      <name val="ＭＳ 明朝"/>
      <family val="1"/>
      <charset val="128"/>
    </font>
    <font>
      <b/>
      <sz val="14"/>
      <name val="ＭＳ 明朝"/>
      <family val="1"/>
      <charset val="128"/>
    </font>
    <font>
      <b/>
      <sz val="25"/>
      <name val="游ゴシック Light"/>
      <family val="3"/>
      <charset val="128"/>
      <scheme val="major"/>
    </font>
    <font>
      <sz val="12"/>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6"/>
      <name val="HGS創英角ﾎﾟｯﾌﾟ体"/>
      <family val="3"/>
      <charset val="128"/>
    </font>
    <font>
      <sz val="12"/>
      <name val="HGP創英角ﾎﾟｯﾌﾟ体"/>
      <family val="3"/>
      <charset val="128"/>
    </font>
    <font>
      <u/>
      <sz val="12"/>
      <name val="ＭＳ 明朝"/>
      <family val="1"/>
      <charset val="128"/>
    </font>
    <font>
      <sz val="12"/>
      <color theme="0"/>
      <name val="ＭＳ 明朝"/>
      <family val="1"/>
      <charset val="128"/>
    </font>
    <font>
      <sz val="14"/>
      <name val="ＭＳ 明朝"/>
      <family val="1"/>
      <charset val="128"/>
    </font>
    <font>
      <b/>
      <sz val="25"/>
      <name val="ＭＳ ゴシック"/>
      <family val="3"/>
      <charset val="128"/>
    </font>
    <font>
      <b/>
      <sz val="11"/>
      <name val="ＭＳ Ｐゴシック"/>
      <family val="3"/>
      <charset val="128"/>
    </font>
    <font>
      <b/>
      <sz val="16"/>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b/>
      <sz val="10"/>
      <name val="ＭＳ 明朝"/>
      <family val="1"/>
      <charset val="128"/>
    </font>
    <font>
      <sz val="11"/>
      <name val="ＭＳ ゴシック"/>
      <family val="3"/>
      <charset val="128"/>
    </font>
    <font>
      <sz val="9"/>
      <name val="ＭＳ 明朝"/>
      <family val="1"/>
      <charset val="128"/>
    </font>
    <font>
      <sz val="12"/>
      <name val="ＭＳ Ｐゴシック"/>
      <family val="3"/>
      <charset val="128"/>
    </font>
    <font>
      <sz val="11"/>
      <color rgb="FFFF0000"/>
      <name val="ＭＳ 明朝"/>
      <family val="1"/>
      <charset val="128"/>
    </font>
    <font>
      <sz val="11"/>
      <color rgb="FFFF0000"/>
      <name val="ＭＳ Ｐゴシック"/>
      <family val="3"/>
      <charset val="128"/>
    </font>
    <font>
      <sz val="11"/>
      <name val="游ゴシック"/>
      <family val="3"/>
      <charset val="128"/>
      <scheme val="minor"/>
    </font>
    <font>
      <sz val="11"/>
      <color theme="9"/>
      <name val="ＭＳ 明朝"/>
      <family val="1"/>
      <charset val="128"/>
    </font>
    <font>
      <sz val="10"/>
      <color theme="9"/>
      <name val="ＭＳ 明朝"/>
      <family val="1"/>
      <charset val="128"/>
    </font>
    <font>
      <sz val="10"/>
      <name val="ＭＳ ゴシック"/>
      <family val="3"/>
      <charset val="128"/>
    </font>
    <font>
      <sz val="10"/>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theme="8" tint="0.79998168889431442"/>
        <bgColor indexed="64"/>
      </patternFill>
    </fill>
    <fill>
      <patternFill patternType="solid">
        <fgColor rgb="FF66FFFF"/>
        <bgColor indexed="64"/>
      </patternFill>
    </fill>
    <fill>
      <patternFill patternType="solid">
        <fgColor rgb="FFFFFF00"/>
        <bgColor indexed="64"/>
      </patternFill>
    </fill>
    <fill>
      <patternFill patternType="solid">
        <fgColor theme="4"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03">
    <xf numFmtId="0" fontId="0" fillId="0" borderId="0" xfId="0">
      <alignment vertical="center"/>
    </xf>
    <xf numFmtId="0" fontId="2" fillId="0" borderId="0" xfId="1" applyFont="1" applyAlignment="1">
      <alignment vertical="center"/>
    </xf>
    <xf numFmtId="0" fontId="4" fillId="0" borderId="0" xfId="1" applyFont="1" applyAlignment="1">
      <alignment vertical="center" readingOrder="1"/>
    </xf>
    <xf numFmtId="0" fontId="5" fillId="0" borderId="0" xfId="1" applyFont="1" applyAlignment="1">
      <alignment vertical="center"/>
    </xf>
    <xf numFmtId="0" fontId="6" fillId="0" borderId="0" xfId="1" applyFont="1" applyAlignment="1">
      <alignment vertical="center" readingOrder="1"/>
    </xf>
    <xf numFmtId="0" fontId="7" fillId="0" borderId="0" xfId="1" applyFont="1" applyAlignment="1">
      <alignment vertical="center" readingOrder="1"/>
    </xf>
    <xf numFmtId="0" fontId="2" fillId="0" borderId="0" xfId="1" applyFont="1" applyAlignment="1">
      <alignment vertical="center" readingOrder="1"/>
    </xf>
    <xf numFmtId="0" fontId="9" fillId="0" borderId="0" xfId="1" applyFont="1" applyAlignment="1">
      <alignment vertical="center" readingOrder="1"/>
    </xf>
    <xf numFmtId="0" fontId="5" fillId="0" borderId="0" xfId="1" applyFont="1" applyAlignment="1">
      <alignment vertical="center" readingOrder="1"/>
    </xf>
    <xf numFmtId="0" fontId="9" fillId="0" borderId="0" xfId="1" applyFont="1" applyAlignment="1">
      <alignment vertical="center"/>
    </xf>
    <xf numFmtId="0" fontId="9" fillId="0" borderId="0" xfId="1" applyFont="1" applyAlignment="1">
      <alignment horizontal="left" vertical="center" readingOrder="1"/>
    </xf>
    <xf numFmtId="38" fontId="9" fillId="0" borderId="0" xfId="2" applyFont="1" applyBorder="1" applyAlignment="1">
      <alignment vertical="center" readingOrder="1"/>
    </xf>
    <xf numFmtId="0" fontId="9" fillId="2" borderId="0" xfId="1" applyFont="1" applyFill="1" applyAlignment="1">
      <alignment vertical="center"/>
    </xf>
    <xf numFmtId="0" fontId="9" fillId="0" borderId="0" xfId="1" quotePrefix="1" applyFont="1" applyAlignment="1">
      <alignment vertical="center" readingOrder="1"/>
    </xf>
    <xf numFmtId="0" fontId="9" fillId="4" borderId="0" xfId="1" applyFont="1" applyFill="1" applyAlignment="1">
      <alignment vertical="center"/>
    </xf>
    <xf numFmtId="38" fontId="9" fillId="0" borderId="0" xfId="2" applyFont="1" applyBorder="1" applyAlignment="1">
      <alignment vertical="center"/>
    </xf>
    <xf numFmtId="0" fontId="9" fillId="0" borderId="0" xfId="1" applyFont="1" applyAlignment="1">
      <alignment horizontal="left" vertical="center" textRotation="255" readingOrder="1"/>
    </xf>
    <xf numFmtId="38" fontId="9" fillId="0" borderId="27" xfId="2" applyFont="1" applyBorder="1" applyAlignment="1">
      <alignment vertical="center" readingOrder="1"/>
    </xf>
    <xf numFmtId="0" fontId="9" fillId="0" borderId="0" xfId="1" applyFont="1" applyAlignment="1">
      <alignment vertical="top" wrapText="1"/>
    </xf>
    <xf numFmtId="0" fontId="9" fillId="0" borderId="0" xfId="1" applyFont="1" applyAlignment="1">
      <alignment vertical="center" wrapText="1"/>
    </xf>
    <xf numFmtId="38" fontId="9" fillId="0" borderId="0" xfId="2" applyFont="1" applyBorder="1" applyAlignment="1">
      <alignment vertical="center" wrapText="1"/>
    </xf>
    <xf numFmtId="0" fontId="16" fillId="0" borderId="0" xfId="1" applyFont="1" applyAlignment="1">
      <alignment vertical="center" wrapText="1"/>
    </xf>
    <xf numFmtId="0" fontId="9" fillId="0" borderId="27" xfId="1" applyFont="1" applyBorder="1" applyAlignment="1">
      <alignment vertical="center" wrapText="1"/>
    </xf>
    <xf numFmtId="0" fontId="17" fillId="0" borderId="0" xfId="1" applyFont="1" applyAlignment="1">
      <alignment horizontal="left" vertical="center" readingOrder="1"/>
    </xf>
    <xf numFmtId="0" fontId="18" fillId="0" borderId="0" xfId="1" applyFont="1" applyAlignment="1">
      <alignment vertical="center" readingOrder="1"/>
    </xf>
    <xf numFmtId="0" fontId="2" fillId="0" borderId="0" xfId="1" applyFont="1" applyAlignment="1">
      <alignment horizontal="centerContinuous" vertical="center" readingOrder="1"/>
    </xf>
    <xf numFmtId="0" fontId="20" fillId="0" borderId="0" xfId="1" applyFont="1" applyAlignment="1">
      <alignment horizontal="left" vertical="center" readingOrder="1"/>
    </xf>
    <xf numFmtId="0" fontId="11" fillId="0" borderId="0" xfId="1" applyFont="1" applyAlignment="1">
      <alignment vertical="center"/>
    </xf>
    <xf numFmtId="0" fontId="22" fillId="0" borderId="0" xfId="1" applyFont="1" applyAlignment="1">
      <alignment vertical="center" readingOrder="1"/>
    </xf>
    <xf numFmtId="0" fontId="11" fillId="0" borderId="0" xfId="1" applyFont="1" applyAlignment="1">
      <alignment vertical="center" readingOrder="1"/>
    </xf>
    <xf numFmtId="0" fontId="11" fillId="0" borderId="0" xfId="1" applyFont="1" applyAlignment="1">
      <alignment horizontal="left" vertical="center" readingOrder="1"/>
    </xf>
    <xf numFmtId="0" fontId="23" fillId="0" borderId="0" xfId="1" applyFont="1" applyAlignment="1">
      <alignment horizontal="left" vertical="center" readingOrder="1"/>
    </xf>
    <xf numFmtId="0" fontId="11" fillId="0" borderId="0" xfId="1" applyFont="1" applyAlignment="1">
      <alignment horizontal="center" vertical="center"/>
    </xf>
    <xf numFmtId="0" fontId="24" fillId="0" borderId="0" xfId="1" applyFont="1" applyAlignment="1">
      <alignment vertical="center"/>
    </xf>
    <xf numFmtId="0" fontId="11" fillId="0" borderId="4" xfId="1" applyFont="1" applyBorder="1" applyAlignment="1">
      <alignment horizontal="center" vertical="center" readingOrder="1"/>
    </xf>
    <xf numFmtId="0" fontId="11" fillId="0" borderId="5" xfId="1" applyFont="1" applyBorder="1" applyAlignment="1">
      <alignment horizontal="center" vertical="center" readingOrder="1"/>
    </xf>
    <xf numFmtId="0" fontId="11" fillId="0" borderId="6" xfId="1" applyFont="1" applyBorder="1" applyAlignment="1">
      <alignment horizontal="center" vertical="center" readingOrder="1"/>
    </xf>
    <xf numFmtId="0" fontId="11" fillId="0" borderId="0" xfId="1" applyFont="1" applyAlignment="1">
      <alignment horizontal="center" vertical="center" readingOrder="1"/>
    </xf>
    <xf numFmtId="177" fontId="11" fillId="0" borderId="0" xfId="1" applyNumberFormat="1" applyFont="1" applyAlignment="1">
      <alignment horizontal="center" vertical="center" readingOrder="1"/>
    </xf>
    <xf numFmtId="0" fontId="11" fillId="0" borderId="0" xfId="1" applyFont="1" applyAlignment="1">
      <alignment horizontal="left" vertical="center" wrapText="1" readingOrder="1"/>
    </xf>
    <xf numFmtId="0" fontId="21" fillId="0" borderId="0" xfId="1" applyFont="1" applyAlignment="1">
      <alignment horizontal="left" vertical="center" readingOrder="1"/>
    </xf>
    <xf numFmtId="0" fontId="22" fillId="0" borderId="0" xfId="1" applyFont="1" applyAlignment="1">
      <alignment horizontal="left" vertical="center" readingOrder="1"/>
    </xf>
    <xf numFmtId="0" fontId="25" fillId="0" borderId="0" xfId="1" applyFont="1" applyAlignment="1">
      <alignment horizontal="left" vertical="center" readingOrder="1"/>
    </xf>
    <xf numFmtId="38" fontId="11" fillId="0" borderId="0" xfId="2" applyFont="1" applyFill="1" applyBorder="1" applyAlignment="1">
      <alignment horizontal="center" vertical="center" readingOrder="1"/>
    </xf>
    <xf numFmtId="0" fontId="1" fillId="0" borderId="0" xfId="1" applyAlignment="1">
      <alignment horizontal="left"/>
    </xf>
    <xf numFmtId="0" fontId="25" fillId="0" borderId="0" xfId="1" applyFont="1" applyAlignment="1">
      <alignment horizontal="left" vertical="center" wrapText="1" readingOrder="1"/>
    </xf>
    <xf numFmtId="0" fontId="11" fillId="0" borderId="7" xfId="1" applyFont="1" applyBorder="1" applyAlignment="1">
      <alignment horizontal="left" vertical="center" readingOrder="1"/>
    </xf>
    <xf numFmtId="0" fontId="11" fillId="0" borderId="8" xfId="1" applyFont="1" applyBorder="1" applyAlignment="1">
      <alignment horizontal="left" vertical="center" readingOrder="1"/>
    </xf>
    <xf numFmtId="0" fontId="11" fillId="0" borderId="10" xfId="1" applyFont="1" applyBorder="1" applyAlignment="1">
      <alignment horizontal="left" vertical="center" readingOrder="1"/>
    </xf>
    <xf numFmtId="0" fontId="2" fillId="0" borderId="0" xfId="1" applyFont="1" applyAlignment="1">
      <alignment horizontal="left" vertical="center" readingOrder="1"/>
    </xf>
    <xf numFmtId="0" fontId="26" fillId="0" borderId="0" xfId="1" applyFont="1" applyAlignment="1">
      <alignment vertical="center" readingOrder="1"/>
    </xf>
    <xf numFmtId="3" fontId="11" fillId="0" borderId="0" xfId="1" applyNumberFormat="1" applyFont="1" applyAlignment="1">
      <alignment horizontal="right" vertical="center" readingOrder="1"/>
    </xf>
    <xf numFmtId="0" fontId="11" fillId="0" borderId="0" xfId="1" applyFont="1" applyAlignment="1">
      <alignment vertical="center" wrapText="1" readingOrder="1"/>
    </xf>
    <xf numFmtId="0" fontId="25" fillId="0" borderId="0" xfId="1" applyFont="1" applyAlignment="1">
      <alignment vertical="center" wrapText="1" readingOrder="1"/>
    </xf>
    <xf numFmtId="0" fontId="25" fillId="0" borderId="0" xfId="1" applyFont="1" applyAlignment="1">
      <alignment vertical="center" readingOrder="1"/>
    </xf>
    <xf numFmtId="178" fontId="11" fillId="0" borderId="0" xfId="1" applyNumberFormat="1" applyFont="1" applyAlignment="1">
      <alignment horizontal="center" vertical="center" readingOrder="1"/>
    </xf>
    <xf numFmtId="0" fontId="25" fillId="0" borderId="0" xfId="1" applyFont="1" applyAlignment="1">
      <alignment vertical="center"/>
    </xf>
    <xf numFmtId="0" fontId="9" fillId="0" borderId="0" xfId="1" applyFont="1" applyAlignment="1">
      <alignment vertical="center" textRotation="255" wrapText="1"/>
    </xf>
    <xf numFmtId="0" fontId="11" fillId="0" borderId="5" xfId="1" applyFont="1" applyBorder="1" applyAlignment="1">
      <alignment vertical="center" wrapText="1"/>
    </xf>
    <xf numFmtId="0" fontId="11" fillId="0" borderId="13" xfId="1" applyFont="1" applyBorder="1" applyAlignment="1">
      <alignment horizontal="center" vertical="center" wrapText="1"/>
    </xf>
    <xf numFmtId="0" fontId="11" fillId="0" borderId="43" xfId="1" applyFont="1" applyBorder="1" applyAlignment="1">
      <alignment horizontal="center" vertical="center" wrapText="1"/>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11" fillId="0" borderId="10" xfId="1" applyFont="1" applyBorder="1" applyAlignment="1">
      <alignment horizontal="left" vertical="center"/>
    </xf>
    <xf numFmtId="0" fontId="11" fillId="0" borderId="9" xfId="1" applyFont="1" applyBorder="1" applyAlignment="1">
      <alignment horizontal="center" vertical="center"/>
    </xf>
    <xf numFmtId="0" fontId="11" fillId="0" borderId="20" xfId="1" applyFont="1" applyBorder="1" applyAlignment="1">
      <alignment horizontal="center" vertical="center"/>
    </xf>
    <xf numFmtId="0" fontId="2" fillId="0" borderId="0" xfId="1" applyFont="1" applyAlignment="1">
      <alignment horizontal="center" vertical="center" readingOrder="1"/>
    </xf>
    <xf numFmtId="0" fontId="2" fillId="0" borderId="0" xfId="1" applyFont="1" applyAlignment="1">
      <alignment horizontal="center" vertical="center" wrapText="1" readingOrder="1"/>
    </xf>
    <xf numFmtId="38" fontId="2" fillId="0" borderId="0" xfId="2" quotePrefix="1" applyFont="1" applyFill="1" applyBorder="1" applyAlignment="1">
      <alignment horizontal="center" vertical="center" wrapText="1" readingOrder="1"/>
    </xf>
    <xf numFmtId="38" fontId="2" fillId="0" borderId="0" xfId="2" applyFont="1" applyFill="1" applyBorder="1" applyAlignment="1">
      <alignment horizontal="center" vertical="center" wrapText="1" readingOrder="1"/>
    </xf>
    <xf numFmtId="38" fontId="2" fillId="0" borderId="0" xfId="2" applyFont="1" applyFill="1" applyBorder="1" applyAlignment="1">
      <alignment horizontal="center" vertical="center" readingOrder="1"/>
    </xf>
    <xf numFmtId="38" fontId="2" fillId="0" borderId="0" xfId="2" applyFont="1" applyFill="1" applyBorder="1" applyAlignment="1">
      <alignment vertical="center" readingOrder="1"/>
    </xf>
    <xf numFmtId="0" fontId="11" fillId="0" borderId="2" xfId="1" applyFont="1" applyBorder="1" applyAlignment="1">
      <alignment vertical="center"/>
    </xf>
    <xf numFmtId="0" fontId="11" fillId="0" borderId="2" xfId="1" applyFont="1" applyBorder="1" applyAlignment="1">
      <alignment vertical="center" wrapText="1"/>
    </xf>
    <xf numFmtId="0" fontId="30" fillId="0" borderId="0" xfId="1" applyFont="1" applyAlignment="1">
      <alignment vertical="center"/>
    </xf>
    <xf numFmtId="0" fontId="11" fillId="0" borderId="0" xfId="1" applyFont="1" applyAlignment="1">
      <alignment vertical="center" wrapText="1"/>
    </xf>
    <xf numFmtId="0" fontId="31" fillId="0" borderId="0" xfId="1" applyFont="1" applyAlignment="1">
      <alignment vertical="center"/>
    </xf>
    <xf numFmtId="0" fontId="31" fillId="0" borderId="0" xfId="1" applyFont="1" applyAlignment="1">
      <alignment vertical="center" wrapText="1"/>
    </xf>
    <xf numFmtId="0" fontId="31" fillId="0" borderId="0" xfId="1" applyFont="1" applyAlignment="1">
      <alignment vertical="center" readingOrder="1"/>
    </xf>
    <xf numFmtId="0" fontId="32" fillId="0" borderId="0" xfId="1" applyFont="1" applyAlignment="1">
      <alignment horizontal="center" vertical="center" readingOrder="1"/>
    </xf>
    <xf numFmtId="0" fontId="32" fillId="0" borderId="0" xfId="1" applyFont="1" applyAlignment="1">
      <alignment horizontal="center" vertical="center" wrapText="1" readingOrder="1"/>
    </xf>
    <xf numFmtId="38" fontId="32" fillId="0" borderId="0" xfId="2" quotePrefix="1" applyFont="1" applyFill="1" applyBorder="1" applyAlignment="1">
      <alignment horizontal="center" vertical="center" wrapText="1" readingOrder="1"/>
    </xf>
    <xf numFmtId="38" fontId="32" fillId="0" borderId="0" xfId="2" applyFont="1" applyFill="1" applyBorder="1" applyAlignment="1">
      <alignment horizontal="center" vertical="center" wrapText="1" readingOrder="1"/>
    </xf>
    <xf numFmtId="38" fontId="32" fillId="0" borderId="0" xfId="2" applyFont="1" applyFill="1" applyBorder="1" applyAlignment="1">
      <alignment horizontal="center" vertical="center" readingOrder="1"/>
    </xf>
    <xf numFmtId="38" fontId="32" fillId="0" borderId="0" xfId="2" applyFont="1" applyFill="1" applyBorder="1" applyAlignment="1">
      <alignment vertical="center" readingOrder="1"/>
    </xf>
    <xf numFmtId="0" fontId="32" fillId="0" borderId="0" xfId="1" applyFont="1" applyAlignment="1">
      <alignment vertical="center"/>
    </xf>
    <xf numFmtId="0" fontId="33" fillId="0" borderId="0" xfId="1" applyFont="1" applyAlignment="1">
      <alignment vertical="center"/>
    </xf>
    <xf numFmtId="0" fontId="11" fillId="0" borderId="0" xfId="1" applyFont="1" applyAlignment="1">
      <alignment horizontal="center" vertical="center" wrapText="1"/>
    </xf>
    <xf numFmtId="0" fontId="11" fillId="0" borderId="0" xfId="1" applyFont="1" applyAlignment="1">
      <alignment horizontal="left" vertical="center" wrapText="1"/>
    </xf>
    <xf numFmtId="0" fontId="2" fillId="0" borderId="0" xfId="1" applyFont="1" applyAlignment="1">
      <alignment horizontal="left" vertical="center" wrapText="1"/>
    </xf>
    <xf numFmtId="0" fontId="2" fillId="0" borderId="0" xfId="1" applyFont="1" applyAlignment="1">
      <alignment horizontal="center" vertical="center" wrapText="1"/>
    </xf>
    <xf numFmtId="0" fontId="31" fillId="0" borderId="0" xfId="1" applyFont="1" applyAlignment="1">
      <alignment horizontal="center" vertical="center"/>
    </xf>
    <xf numFmtId="38" fontId="31" fillId="0" borderId="0" xfId="2" applyFont="1" applyFill="1" applyBorder="1" applyAlignment="1">
      <alignment horizontal="center" vertical="center" readingOrder="1"/>
    </xf>
    <xf numFmtId="38" fontId="11" fillId="0" borderId="0" xfId="2" applyFont="1" applyFill="1" applyBorder="1" applyAlignment="1">
      <alignment vertical="center" readingOrder="1"/>
    </xf>
    <xf numFmtId="0" fontId="2" fillId="0" borderId="12" xfId="1" applyFont="1" applyBorder="1" applyAlignment="1">
      <alignment vertical="center"/>
    </xf>
    <xf numFmtId="0" fontId="11" fillId="0" borderId="10" xfId="1" applyFont="1" applyBorder="1" applyAlignment="1">
      <alignment horizontal="center" vertical="center"/>
    </xf>
    <xf numFmtId="0" fontId="11" fillId="0" borderId="0" xfId="1" applyFont="1" applyAlignment="1">
      <alignment vertical="top" wrapText="1"/>
    </xf>
    <xf numFmtId="38" fontId="0" fillId="0" borderId="0" xfId="2" applyFont="1"/>
    <xf numFmtId="38" fontId="0" fillId="0" borderId="0" xfId="2" applyFont="1" applyAlignment="1">
      <alignment horizontal="center"/>
    </xf>
    <xf numFmtId="38" fontId="0" fillId="0" borderId="9" xfId="2" applyFont="1" applyBorder="1" applyAlignment="1">
      <alignment horizontal="center"/>
    </xf>
    <xf numFmtId="38" fontId="34" fillId="0" borderId="0" xfId="2" applyFont="1"/>
    <xf numFmtId="38" fontId="34" fillId="0" borderId="11" xfId="2" applyFont="1" applyBorder="1" applyAlignment="1">
      <alignment horizontal="right"/>
    </xf>
    <xf numFmtId="38" fontId="34" fillId="0" borderId="0" xfId="2" applyFont="1" applyBorder="1" applyAlignment="1">
      <alignment horizontal="right"/>
    </xf>
    <xf numFmtId="38" fontId="34" fillId="0" borderId="20" xfId="2" applyFont="1" applyBorder="1" applyAlignment="1">
      <alignment horizontal="right"/>
    </xf>
    <xf numFmtId="38" fontId="34" fillId="0" borderId="12" xfId="2" applyFont="1" applyBorder="1" applyAlignment="1">
      <alignment horizontal="right"/>
    </xf>
    <xf numFmtId="38" fontId="34" fillId="0" borderId="11" xfId="2" applyFont="1" applyBorder="1"/>
    <xf numFmtId="38" fontId="34" fillId="0" borderId="0" xfId="2" applyFont="1" applyBorder="1" applyAlignment="1">
      <alignment horizontal="center"/>
    </xf>
    <xf numFmtId="38" fontId="34" fillId="0" borderId="0" xfId="2" applyFont="1" applyBorder="1"/>
    <xf numFmtId="38" fontId="34" fillId="0" borderId="12" xfId="2" applyFont="1" applyBorder="1"/>
    <xf numFmtId="38" fontId="34" fillId="0" borderId="20" xfId="2" applyFont="1" applyBorder="1"/>
    <xf numFmtId="38" fontId="34" fillId="0" borderId="44" xfId="2" applyFont="1" applyBorder="1"/>
    <xf numFmtId="38" fontId="34" fillId="0" borderId="45" xfId="2" applyFont="1" applyBorder="1" applyAlignment="1">
      <alignment horizontal="center"/>
    </xf>
    <xf numFmtId="38" fontId="34" fillId="0" borderId="45" xfId="2" applyFont="1" applyBorder="1"/>
    <xf numFmtId="38" fontId="34" fillId="0" borderId="46" xfId="2" applyFont="1" applyBorder="1"/>
    <xf numFmtId="38" fontId="34" fillId="0" borderId="47" xfId="2" applyFont="1" applyBorder="1"/>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6" xfId="1" applyFont="1" applyFill="1" applyBorder="1" applyAlignment="1">
      <alignment horizontal="center" vertical="center"/>
    </xf>
    <xf numFmtId="0" fontId="9" fillId="0" borderId="7" xfId="1" applyFont="1" applyBorder="1" applyAlignment="1">
      <alignment horizontal="center" vertical="center" readingOrder="1"/>
    </xf>
    <xf numFmtId="0" fontId="9" fillId="0" borderId="8" xfId="1" applyFont="1" applyBorder="1" applyAlignment="1">
      <alignment horizontal="center" vertical="center" readingOrder="1"/>
    </xf>
    <xf numFmtId="0" fontId="9" fillId="3" borderId="9" xfId="1" applyFont="1" applyFill="1" applyBorder="1" applyAlignment="1">
      <alignment horizontal="center" vertical="center" readingOrder="1"/>
    </xf>
    <xf numFmtId="0" fontId="9" fillId="0" borderId="9" xfId="1" applyFont="1" applyBorder="1" applyAlignment="1">
      <alignment horizontal="center" vertical="center" readingOrder="1"/>
    </xf>
    <xf numFmtId="0" fontId="9" fillId="3" borderId="8" xfId="1" applyFont="1" applyFill="1" applyBorder="1" applyAlignment="1">
      <alignment horizontal="center" vertical="center" readingOrder="1"/>
    </xf>
    <xf numFmtId="0" fontId="9" fillId="3" borderId="2" xfId="1" applyFont="1" applyFill="1" applyBorder="1" applyAlignment="1">
      <alignment horizontal="center" vertical="center" readingOrder="1"/>
    </xf>
    <xf numFmtId="0" fontId="9" fillId="3" borderId="3" xfId="1" applyFont="1" applyFill="1" applyBorder="1" applyAlignment="1">
      <alignment horizontal="center" vertical="center" readingOrder="1"/>
    </xf>
    <xf numFmtId="0" fontId="9" fillId="0" borderId="1" xfId="1" applyFont="1" applyBorder="1" applyAlignment="1">
      <alignment horizontal="center" vertical="center" readingOrder="1"/>
    </xf>
    <xf numFmtId="0" fontId="9" fillId="0" borderId="2" xfId="1" applyFont="1" applyBorder="1" applyAlignment="1">
      <alignment horizontal="center" vertical="center" readingOrder="1"/>
    </xf>
    <xf numFmtId="0" fontId="9" fillId="0" borderId="3" xfId="1" applyFont="1" applyBorder="1" applyAlignment="1">
      <alignment horizontal="center" vertical="center" readingOrder="1"/>
    </xf>
    <xf numFmtId="0" fontId="9" fillId="0" borderId="11" xfId="1" applyFont="1" applyBorder="1" applyAlignment="1">
      <alignment horizontal="center" vertical="center" readingOrder="1"/>
    </xf>
    <xf numFmtId="0" fontId="9" fillId="0" borderId="0" xfId="1" applyFont="1" applyAlignment="1">
      <alignment horizontal="center" vertical="center" readingOrder="1"/>
    </xf>
    <xf numFmtId="0" fontId="9" fillId="0" borderId="12" xfId="1" applyFont="1" applyBorder="1" applyAlignment="1">
      <alignment horizontal="center" vertical="center" readingOrder="1"/>
    </xf>
    <xf numFmtId="0" fontId="9" fillId="0" borderId="4" xfId="1" applyFont="1" applyBorder="1" applyAlignment="1">
      <alignment horizontal="center" vertical="center" readingOrder="1"/>
    </xf>
    <xf numFmtId="0" fontId="9" fillId="0" borderId="5" xfId="1" applyFont="1" applyBorder="1" applyAlignment="1">
      <alignment horizontal="center" vertical="center" readingOrder="1"/>
    </xf>
    <xf numFmtId="0" fontId="9" fillId="0" borderId="6" xfId="1" applyFont="1" applyBorder="1" applyAlignment="1">
      <alignment horizontal="center" vertical="center" readingOrder="1"/>
    </xf>
    <xf numFmtId="0" fontId="9" fillId="0" borderId="1" xfId="1" applyFont="1" applyBorder="1" applyAlignment="1">
      <alignment horizontal="left" vertical="center" wrapText="1" readingOrder="1"/>
    </xf>
    <xf numFmtId="0" fontId="9" fillId="0" borderId="3" xfId="1" applyFont="1" applyBorder="1" applyAlignment="1">
      <alignment horizontal="left" vertical="center" wrapText="1" readingOrder="1"/>
    </xf>
    <xf numFmtId="0" fontId="9" fillId="0" borderId="11" xfId="1" applyFont="1" applyBorder="1" applyAlignment="1">
      <alignment horizontal="left" vertical="center" wrapText="1" readingOrder="1"/>
    </xf>
    <xf numFmtId="0" fontId="9" fillId="0" borderId="12" xfId="1" applyFont="1" applyBorder="1" applyAlignment="1">
      <alignment horizontal="left" vertical="center" wrapText="1" readingOrder="1"/>
    </xf>
    <xf numFmtId="0" fontId="9" fillId="0" borderId="4" xfId="1" applyFont="1" applyBorder="1" applyAlignment="1">
      <alignment horizontal="left" vertical="center" wrapText="1" readingOrder="1"/>
    </xf>
    <xf numFmtId="0" fontId="9" fillId="0" borderId="6" xfId="1" applyFont="1" applyBorder="1" applyAlignment="1">
      <alignment horizontal="left" vertical="center" wrapText="1" readingOrder="1"/>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3" xfId="1" applyFont="1" applyBorder="1" applyAlignment="1">
      <alignment horizontal="left" vertical="center" wrapText="1"/>
    </xf>
    <xf numFmtId="0" fontId="9" fillId="0" borderId="11" xfId="1" applyFont="1" applyBorder="1" applyAlignment="1">
      <alignment horizontal="left" vertical="center" wrapText="1"/>
    </xf>
    <xf numFmtId="0" fontId="9" fillId="0" borderId="0" xfId="1" applyFont="1" applyAlignment="1">
      <alignment horizontal="left" vertical="center" wrapText="1"/>
    </xf>
    <xf numFmtId="0" fontId="9" fillId="0" borderId="12" xfId="1" applyFont="1" applyBorder="1" applyAlignment="1">
      <alignment horizontal="left" vertical="center" wrapText="1"/>
    </xf>
    <xf numFmtId="0" fontId="9" fillId="0" borderId="17" xfId="1" applyFont="1" applyBorder="1" applyAlignment="1">
      <alignment horizontal="left" vertical="center" wrapText="1"/>
    </xf>
    <xf numFmtId="0" fontId="9" fillId="0" borderId="19" xfId="1" applyFont="1" applyBorder="1" applyAlignment="1">
      <alignment horizontal="left" vertical="center" wrapText="1"/>
    </xf>
    <xf numFmtId="0" fontId="9" fillId="0" borderId="18" xfId="1" applyFont="1" applyBorder="1" applyAlignment="1">
      <alignment horizontal="left" vertical="center" wrapText="1"/>
    </xf>
    <xf numFmtId="0" fontId="9" fillId="0" borderId="8" xfId="1" applyFont="1" applyBorder="1" applyAlignment="1">
      <alignment horizontal="center" vertical="center" wrapText="1" readingOrder="1"/>
    </xf>
    <xf numFmtId="0" fontId="9" fillId="0" borderId="10" xfId="1" applyFont="1" applyBorder="1" applyAlignment="1">
      <alignment horizontal="center" vertical="center" wrapText="1" readingOrder="1"/>
    </xf>
    <xf numFmtId="0" fontId="9" fillId="0" borderId="17" xfId="1" applyFont="1" applyBorder="1" applyAlignment="1">
      <alignment horizontal="center" vertical="center" readingOrder="1"/>
    </xf>
    <xf numFmtId="0" fontId="9" fillId="0" borderId="19" xfId="1" applyFont="1" applyBorder="1" applyAlignment="1">
      <alignment horizontal="center" vertical="center" readingOrder="1"/>
    </xf>
    <xf numFmtId="0" fontId="9" fillId="0" borderId="18" xfId="1" applyFont="1" applyBorder="1" applyAlignment="1">
      <alignment horizontal="center" vertical="center" readingOrder="1"/>
    </xf>
    <xf numFmtId="0" fontId="9" fillId="0" borderId="1" xfId="1" applyFont="1" applyBorder="1" applyAlignment="1">
      <alignment horizontal="center" vertical="center" wrapText="1" readingOrder="1"/>
    </xf>
    <xf numFmtId="0" fontId="9" fillId="0" borderId="13" xfId="1" applyFont="1" applyBorder="1" applyAlignment="1">
      <alignment horizontal="center" vertical="center" readingOrder="1"/>
    </xf>
    <xf numFmtId="0" fontId="9" fillId="0" borderId="20" xfId="1" applyFont="1" applyBorder="1" applyAlignment="1">
      <alignment horizontal="center" vertical="center" readingOrder="1"/>
    </xf>
    <xf numFmtId="0" fontId="9" fillId="0" borderId="3" xfId="1" applyFont="1" applyBorder="1" applyAlignment="1">
      <alignment horizontal="center" vertical="center" wrapText="1" readingOrder="1"/>
    </xf>
    <xf numFmtId="0" fontId="9" fillId="0" borderId="11" xfId="1" applyFont="1" applyBorder="1" applyAlignment="1">
      <alignment horizontal="center" vertical="center" wrapText="1" readingOrder="1"/>
    </xf>
    <xf numFmtId="0" fontId="9" fillId="0" borderId="12" xfId="1" applyFont="1" applyBorder="1" applyAlignment="1">
      <alignment horizontal="center" vertical="center" wrapText="1" readingOrder="1"/>
    </xf>
    <xf numFmtId="0" fontId="9" fillId="0" borderId="17" xfId="1" applyFont="1" applyBorder="1" applyAlignment="1">
      <alignment horizontal="center" vertical="center" wrapText="1" readingOrder="1"/>
    </xf>
    <xf numFmtId="0" fontId="9" fillId="0" borderId="18" xfId="1" applyFont="1" applyBorder="1" applyAlignment="1">
      <alignment horizontal="center" vertical="center" wrapText="1" readingOrder="1"/>
    </xf>
    <xf numFmtId="0" fontId="9" fillId="0" borderId="10" xfId="1" applyFont="1" applyBorder="1" applyAlignment="1">
      <alignment horizontal="center" vertical="center" readingOrder="1"/>
    </xf>
    <xf numFmtId="0" fontId="9" fillId="4" borderId="1" xfId="1" applyFont="1" applyFill="1" applyBorder="1" applyAlignment="1">
      <alignment horizontal="center" vertical="center" wrapText="1" readingOrder="1"/>
    </xf>
    <xf numFmtId="0" fontId="9" fillId="4" borderId="2" xfId="1" applyFont="1" applyFill="1" applyBorder="1" applyAlignment="1">
      <alignment horizontal="center" vertical="center" wrapText="1" readingOrder="1"/>
    </xf>
    <xf numFmtId="0" fontId="9" fillId="4" borderId="3" xfId="1" applyFont="1" applyFill="1" applyBorder="1" applyAlignment="1">
      <alignment horizontal="center" vertical="center" wrapText="1" readingOrder="1"/>
    </xf>
    <xf numFmtId="0" fontId="9" fillId="4" borderId="11" xfId="1" applyFont="1" applyFill="1" applyBorder="1" applyAlignment="1">
      <alignment horizontal="center" vertical="center" wrapText="1" readingOrder="1"/>
    </xf>
    <xf numFmtId="0" fontId="9" fillId="4" borderId="0" xfId="1" applyFont="1" applyFill="1" applyAlignment="1">
      <alignment horizontal="center" vertical="center" wrapText="1" readingOrder="1"/>
    </xf>
    <xf numFmtId="0" fontId="9" fillId="4" borderId="12" xfId="1" applyFont="1" applyFill="1" applyBorder="1" applyAlignment="1">
      <alignment horizontal="center" vertical="center" wrapText="1" readingOrder="1"/>
    </xf>
    <xf numFmtId="0" fontId="9" fillId="4" borderId="17" xfId="1" applyFont="1" applyFill="1" applyBorder="1" applyAlignment="1">
      <alignment horizontal="center" vertical="center" wrapText="1" readingOrder="1"/>
    </xf>
    <xf numFmtId="0" fontId="9" fillId="4" borderId="19" xfId="1" applyFont="1" applyFill="1" applyBorder="1" applyAlignment="1">
      <alignment horizontal="center" vertical="center" wrapText="1" readingOrder="1"/>
    </xf>
    <xf numFmtId="0" fontId="9" fillId="4" borderId="18" xfId="1" applyFont="1" applyFill="1" applyBorder="1" applyAlignment="1">
      <alignment horizontal="center" vertical="center" wrapText="1" readingOrder="1"/>
    </xf>
    <xf numFmtId="0" fontId="9" fillId="0" borderId="2" xfId="1" applyFont="1" applyBorder="1" applyAlignment="1">
      <alignment horizontal="center" vertical="center" wrapText="1" readingOrder="1"/>
    </xf>
    <xf numFmtId="0" fontId="9" fillId="0" borderId="0" xfId="1" applyFont="1" applyAlignment="1">
      <alignment horizontal="center" vertical="center" wrapText="1" readingOrder="1"/>
    </xf>
    <xf numFmtId="0" fontId="9" fillId="0" borderId="19" xfId="1" applyFont="1" applyBorder="1" applyAlignment="1">
      <alignment horizontal="center" vertical="center" wrapText="1" readingOrder="1"/>
    </xf>
    <xf numFmtId="0" fontId="9" fillId="0" borderId="13" xfId="1" applyFont="1" applyBorder="1" applyAlignment="1">
      <alignment horizontal="center" vertical="center" wrapText="1" readingOrder="1"/>
    </xf>
    <xf numFmtId="0" fontId="9" fillId="0" borderId="2" xfId="1" applyFont="1" applyBorder="1" applyAlignment="1">
      <alignment horizontal="left" vertical="center" wrapText="1" readingOrder="1"/>
    </xf>
    <xf numFmtId="0" fontId="9" fillId="0" borderId="17" xfId="1" applyFont="1" applyBorder="1" applyAlignment="1">
      <alignment horizontal="left" vertical="center" wrapText="1" readingOrder="1"/>
    </xf>
    <xf numFmtId="0" fontId="9" fillId="0" borderId="19" xfId="1" applyFont="1" applyBorder="1" applyAlignment="1">
      <alignment horizontal="left" vertical="center" wrapText="1" readingOrder="1"/>
    </xf>
    <xf numFmtId="0" fontId="9" fillId="0" borderId="18" xfId="1" applyFont="1" applyBorder="1" applyAlignment="1">
      <alignment horizontal="left" vertical="center" wrapText="1" readingOrder="1"/>
    </xf>
    <xf numFmtId="0" fontId="11" fillId="3" borderId="7" xfId="1" applyFont="1" applyFill="1" applyBorder="1" applyAlignment="1">
      <alignment horizontal="center" vertical="center" readingOrder="1"/>
    </xf>
    <xf numFmtId="0" fontId="11" fillId="3" borderId="8" xfId="1" applyFont="1" applyFill="1" applyBorder="1" applyAlignment="1">
      <alignment horizontal="center" vertical="center" readingOrder="1"/>
    </xf>
    <xf numFmtId="0" fontId="11" fillId="3" borderId="10" xfId="1" applyFont="1" applyFill="1" applyBorder="1" applyAlignment="1">
      <alignment horizontal="center" vertical="center" readingOrder="1"/>
    </xf>
    <xf numFmtId="38" fontId="11" fillId="3" borderId="7" xfId="2" applyFont="1" applyFill="1" applyBorder="1" applyAlignment="1">
      <alignment horizontal="center" vertical="center" readingOrder="1"/>
    </xf>
    <xf numFmtId="38" fontId="11" fillId="3" borderId="10" xfId="2" applyFont="1" applyFill="1" applyBorder="1" applyAlignment="1">
      <alignment horizontal="center" vertical="center" readingOrder="1"/>
    </xf>
    <xf numFmtId="0" fontId="11" fillId="3" borderId="21" xfId="1" applyFont="1" applyFill="1" applyBorder="1" applyAlignment="1">
      <alignment horizontal="center" vertical="center" readingOrder="1"/>
    </xf>
    <xf numFmtId="0" fontId="11" fillId="3" borderId="22" xfId="1" applyFont="1" applyFill="1" applyBorder="1" applyAlignment="1">
      <alignment horizontal="center" vertical="center" readingOrder="1"/>
    </xf>
    <xf numFmtId="38" fontId="11" fillId="3" borderId="23" xfId="2" applyFont="1" applyFill="1" applyBorder="1" applyAlignment="1">
      <alignment horizontal="center" vertical="center" readingOrder="1"/>
    </xf>
    <xf numFmtId="38" fontId="11" fillId="3" borderId="24" xfId="2" applyFont="1" applyFill="1" applyBorder="1" applyAlignment="1">
      <alignment horizontal="center" vertical="center" readingOrder="1"/>
    </xf>
    <xf numFmtId="38" fontId="11" fillId="3" borderId="25" xfId="2" applyFont="1" applyFill="1" applyBorder="1" applyAlignment="1">
      <alignment horizontal="center" vertical="center" readingOrder="1"/>
    </xf>
    <xf numFmtId="0" fontId="9" fillId="2" borderId="1" xfId="1" applyFont="1" applyFill="1" applyBorder="1" applyAlignment="1">
      <alignment horizontal="center" vertical="center" wrapText="1" readingOrder="1"/>
    </xf>
    <xf numFmtId="0" fontId="9" fillId="2" borderId="2" xfId="1" applyFont="1" applyFill="1" applyBorder="1" applyAlignment="1">
      <alignment horizontal="center" vertical="center" wrapText="1" readingOrder="1"/>
    </xf>
    <xf numFmtId="0" fontId="9" fillId="2" borderId="3" xfId="1" applyFont="1" applyFill="1" applyBorder="1" applyAlignment="1">
      <alignment horizontal="center" vertical="center" wrapText="1" readingOrder="1"/>
    </xf>
    <xf numFmtId="0" fontId="9" fillId="2" borderId="11" xfId="1" applyFont="1" applyFill="1" applyBorder="1" applyAlignment="1">
      <alignment horizontal="center" vertical="center" wrapText="1" readingOrder="1"/>
    </xf>
    <xf numFmtId="0" fontId="9" fillId="2" borderId="0" xfId="1" applyFont="1" applyFill="1" applyAlignment="1">
      <alignment horizontal="center" vertical="center" wrapText="1" readingOrder="1"/>
    </xf>
    <xf numFmtId="0" fontId="9" fillId="2" borderId="12" xfId="1" applyFont="1" applyFill="1" applyBorder="1" applyAlignment="1">
      <alignment horizontal="center" vertical="center" wrapText="1" readingOrder="1"/>
    </xf>
    <xf numFmtId="0" fontId="9" fillId="2" borderId="17" xfId="1" applyFont="1" applyFill="1" applyBorder="1" applyAlignment="1">
      <alignment horizontal="center" vertical="center" wrapText="1" readingOrder="1"/>
    </xf>
    <xf numFmtId="0" fontId="9" fillId="2" borderId="19" xfId="1" applyFont="1" applyFill="1" applyBorder="1" applyAlignment="1">
      <alignment horizontal="center" vertical="center" wrapText="1" readingOrder="1"/>
    </xf>
    <xf numFmtId="0" fontId="9" fillId="2" borderId="18" xfId="1" applyFont="1" applyFill="1" applyBorder="1" applyAlignment="1">
      <alignment horizontal="center" vertical="center" wrapText="1" readingOrder="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38" fontId="11" fillId="3" borderId="26" xfId="2" applyFont="1" applyFill="1" applyBorder="1" applyAlignment="1">
      <alignment horizontal="center" vertical="center" readingOrder="1"/>
    </xf>
    <xf numFmtId="38" fontId="11" fillId="3" borderId="27" xfId="2" applyFont="1" applyFill="1" applyBorder="1" applyAlignment="1">
      <alignment horizontal="center" vertical="center" readingOrder="1"/>
    </xf>
    <xf numFmtId="38" fontId="11" fillId="3" borderId="28" xfId="2" applyFont="1" applyFill="1" applyBorder="1" applyAlignment="1">
      <alignment horizontal="center" vertical="center" readingOrder="1"/>
    </xf>
    <xf numFmtId="38" fontId="11" fillId="3" borderId="29" xfId="2" applyFont="1" applyFill="1" applyBorder="1" applyAlignment="1">
      <alignment horizontal="center" vertical="center" readingOrder="1"/>
    </xf>
    <xf numFmtId="0" fontId="9" fillId="0" borderId="11" xfId="1" applyFont="1" applyBorder="1" applyAlignment="1">
      <alignment horizontal="center" vertical="center" wrapText="1"/>
    </xf>
    <xf numFmtId="0" fontId="9" fillId="0" borderId="0" xfId="1" applyFont="1" applyAlignment="1">
      <alignment horizontal="center" vertical="center" wrapText="1"/>
    </xf>
    <xf numFmtId="0" fontId="9" fillId="0" borderId="12"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17" xfId="1" applyFont="1" applyBorder="1" applyAlignment="1">
      <alignment horizontal="center" vertical="center"/>
    </xf>
    <xf numFmtId="0" fontId="9" fillId="0" borderId="19" xfId="1" applyFont="1" applyBorder="1" applyAlignment="1">
      <alignment horizontal="center" vertical="center"/>
    </xf>
    <xf numFmtId="0" fontId="9" fillId="0" borderId="18" xfId="1" applyFont="1" applyBorder="1" applyAlignment="1">
      <alignment horizontal="center" vertical="center"/>
    </xf>
    <xf numFmtId="0" fontId="9" fillId="0" borderId="14" xfId="1" applyFont="1" applyBorder="1" applyAlignment="1">
      <alignment horizontal="center" vertical="center" readingOrder="1"/>
    </xf>
    <xf numFmtId="0" fontId="9" fillId="0" borderId="15" xfId="1" applyFont="1" applyBorder="1" applyAlignment="1">
      <alignment horizontal="center" vertical="center" readingOrder="1"/>
    </xf>
    <xf numFmtId="0" fontId="9" fillId="0" borderId="16" xfId="1" applyFont="1" applyBorder="1" applyAlignment="1">
      <alignment horizontal="center" vertical="center" readingOrder="1"/>
    </xf>
    <xf numFmtId="38" fontId="11" fillId="0" borderId="23" xfId="2" applyFont="1" applyFill="1" applyBorder="1" applyAlignment="1">
      <alignment horizontal="center" vertical="center" readingOrder="1"/>
    </xf>
    <xf numFmtId="38" fontId="11" fillId="0" borderId="24" xfId="2" applyFont="1" applyFill="1" applyBorder="1" applyAlignment="1">
      <alignment horizontal="center" vertical="center" readingOrder="1"/>
    </xf>
    <xf numFmtId="38" fontId="11" fillId="0" borderId="25" xfId="2" applyFont="1" applyFill="1" applyBorder="1" applyAlignment="1">
      <alignment horizontal="center" vertical="center" readingOrder="1"/>
    </xf>
    <xf numFmtId="38" fontId="11" fillId="3" borderId="31" xfId="2" applyFont="1" applyFill="1" applyBorder="1" applyAlignment="1">
      <alignment horizontal="center" vertical="center" readingOrder="1"/>
    </xf>
    <xf numFmtId="38" fontId="11" fillId="3" borderId="8" xfId="2" applyFont="1" applyFill="1" applyBorder="1" applyAlignment="1">
      <alignment horizontal="center" vertical="center" readingOrder="1"/>
    </xf>
    <xf numFmtId="38" fontId="11" fillId="3" borderId="32" xfId="2" applyFont="1" applyFill="1" applyBorder="1" applyAlignment="1">
      <alignment horizontal="center" vertical="center" readingOrder="1"/>
    </xf>
    <xf numFmtId="38" fontId="11" fillId="3" borderId="30" xfId="2" applyFont="1" applyFill="1" applyBorder="1" applyAlignment="1">
      <alignment horizontal="center" vertical="center"/>
    </xf>
    <xf numFmtId="38" fontId="11" fillId="3" borderId="2" xfId="2" applyFont="1" applyFill="1" applyBorder="1" applyAlignment="1">
      <alignment horizontal="center" vertical="center"/>
    </xf>
    <xf numFmtId="38" fontId="11" fillId="3" borderId="3" xfId="2" applyFont="1" applyFill="1" applyBorder="1" applyAlignment="1">
      <alignment horizontal="center" vertical="center"/>
    </xf>
    <xf numFmtId="38" fontId="11" fillId="4" borderId="23" xfId="2" applyFont="1" applyFill="1" applyBorder="1" applyAlignment="1">
      <alignment horizontal="center" vertical="center" readingOrder="1"/>
    </xf>
    <xf numFmtId="38" fontId="11" fillId="4" borderId="24" xfId="2" applyFont="1" applyFill="1" applyBorder="1" applyAlignment="1">
      <alignment horizontal="center" vertical="center" readingOrder="1"/>
    </xf>
    <xf numFmtId="38" fontId="11" fillId="4" borderId="25" xfId="2" applyFont="1" applyFill="1" applyBorder="1" applyAlignment="1">
      <alignment horizontal="center" vertical="center" readingOrder="1"/>
    </xf>
    <xf numFmtId="38" fontId="11" fillId="4" borderId="31" xfId="2" applyFont="1" applyFill="1" applyBorder="1" applyAlignment="1">
      <alignment horizontal="center" vertical="center" readingOrder="1"/>
    </xf>
    <xf numFmtId="38" fontId="11" fillId="4" borderId="8" xfId="2" applyFont="1" applyFill="1" applyBorder="1" applyAlignment="1">
      <alignment horizontal="center" vertical="center" readingOrder="1"/>
    </xf>
    <xf numFmtId="38" fontId="11" fillId="4" borderId="32" xfId="2" applyFont="1" applyFill="1" applyBorder="1" applyAlignment="1">
      <alignment horizontal="center" vertical="center" readingOrder="1"/>
    </xf>
    <xf numFmtId="38" fontId="11" fillId="0" borderId="31" xfId="2" applyFont="1" applyFill="1" applyBorder="1" applyAlignment="1">
      <alignment horizontal="center" vertical="center" readingOrder="1"/>
    </xf>
    <xf numFmtId="38" fontId="11" fillId="0" borderId="8" xfId="2" applyFont="1" applyFill="1" applyBorder="1" applyAlignment="1">
      <alignment horizontal="center" vertical="center" readingOrder="1"/>
    </xf>
    <xf numFmtId="38" fontId="11" fillId="0" borderId="32" xfId="2" applyFont="1" applyFill="1" applyBorder="1" applyAlignment="1">
      <alignment horizontal="center" vertical="center" readingOrder="1"/>
    </xf>
    <xf numFmtId="38" fontId="11" fillId="3" borderId="33" xfId="2" applyFont="1" applyFill="1" applyBorder="1" applyAlignment="1">
      <alignment horizontal="center" vertical="center" readingOrder="1"/>
    </xf>
    <xf numFmtId="38" fontId="11" fillId="3" borderId="15" xfId="2" applyFont="1" applyFill="1" applyBorder="1" applyAlignment="1">
      <alignment horizontal="center" vertical="center" readingOrder="1"/>
    </xf>
    <xf numFmtId="38" fontId="11" fillId="3" borderId="34" xfId="2" applyFont="1" applyFill="1" applyBorder="1" applyAlignment="1">
      <alignment horizontal="center" vertical="center" readingOrder="1"/>
    </xf>
    <xf numFmtId="38" fontId="11" fillId="3" borderId="30" xfId="2" applyFont="1" applyFill="1" applyBorder="1" applyAlignment="1">
      <alignment horizontal="center" vertical="center" readingOrder="1"/>
    </xf>
    <xf numFmtId="38" fontId="11" fillId="3" borderId="35" xfId="2" applyFont="1" applyFill="1" applyBorder="1" applyAlignment="1">
      <alignment horizontal="center" vertical="center" readingOrder="1"/>
    </xf>
    <xf numFmtId="38" fontId="11" fillId="3" borderId="2" xfId="2" applyFont="1" applyFill="1" applyBorder="1" applyAlignment="1">
      <alignment horizontal="center" vertical="center" readingOrder="1"/>
    </xf>
    <xf numFmtId="38" fontId="11" fillId="0" borderId="30" xfId="2" applyFont="1" applyFill="1" applyBorder="1" applyAlignment="1">
      <alignment horizontal="center" vertical="center" readingOrder="1"/>
    </xf>
    <xf numFmtId="38" fontId="11" fillId="0" borderId="2" xfId="2" applyFont="1" applyFill="1" applyBorder="1" applyAlignment="1">
      <alignment horizontal="center" vertical="center" readingOrder="1"/>
    </xf>
    <xf numFmtId="38" fontId="11" fillId="0" borderId="35" xfId="2" applyFont="1" applyFill="1" applyBorder="1" applyAlignment="1">
      <alignment horizontal="center" vertical="center" readingOrder="1"/>
    </xf>
    <xf numFmtId="38" fontId="9" fillId="0" borderId="7" xfId="2" applyFont="1" applyBorder="1" applyAlignment="1">
      <alignment horizontal="center" vertical="center" readingOrder="1"/>
    </xf>
    <xf numFmtId="38" fontId="9" fillId="0" borderId="8" xfId="2" applyFont="1" applyBorder="1" applyAlignment="1">
      <alignment horizontal="center" vertical="center" readingOrder="1"/>
    </xf>
    <xf numFmtId="38" fontId="2" fillId="0" borderId="36" xfId="2" applyFont="1" applyBorder="1" applyAlignment="1">
      <alignment horizontal="center" vertical="center" readingOrder="1"/>
    </xf>
    <xf numFmtId="38" fontId="2" fillId="0" borderId="37" xfId="2" applyFont="1" applyBorder="1" applyAlignment="1">
      <alignment horizontal="center" vertical="center" readingOrder="1"/>
    </xf>
    <xf numFmtId="38" fontId="2" fillId="0" borderId="38" xfId="2" applyFont="1" applyBorder="1" applyAlignment="1">
      <alignment horizontal="center" vertical="center" readingOrder="1"/>
    </xf>
    <xf numFmtId="38" fontId="11" fillId="0" borderId="26" xfId="2" applyFont="1" applyBorder="1" applyAlignment="1">
      <alignment horizontal="center" vertical="center" readingOrder="1"/>
    </xf>
    <xf numFmtId="38" fontId="11" fillId="0" borderId="28" xfId="2" applyFont="1" applyBorder="1" applyAlignment="1">
      <alignment horizontal="center" vertical="center" readingOrder="1"/>
    </xf>
    <xf numFmtId="38" fontId="11" fillId="0" borderId="2" xfId="2" applyFont="1" applyBorder="1" applyAlignment="1">
      <alignment horizontal="center" vertical="center" readingOrder="1"/>
    </xf>
    <xf numFmtId="38" fontId="11" fillId="0" borderId="36" xfId="2" applyFont="1" applyBorder="1" applyAlignment="1">
      <alignment horizontal="center" vertical="center" readingOrder="1"/>
    </xf>
    <xf numFmtId="38" fontId="11" fillId="0" borderId="37" xfId="2" applyFont="1" applyBorder="1" applyAlignment="1">
      <alignment horizontal="center" vertical="center" readingOrder="1"/>
    </xf>
    <xf numFmtId="38" fontId="11" fillId="0" borderId="38" xfId="2" applyFont="1" applyBorder="1" applyAlignment="1">
      <alignment horizontal="center" vertical="center" readingOrder="1"/>
    </xf>
    <xf numFmtId="38" fontId="11" fillId="4" borderId="30" xfId="2" applyFont="1" applyFill="1" applyBorder="1" applyAlignment="1">
      <alignment horizontal="center" vertical="center" readingOrder="1"/>
    </xf>
    <xf numFmtId="38" fontId="11" fillId="4" borderId="2" xfId="2" applyFont="1" applyFill="1" applyBorder="1" applyAlignment="1">
      <alignment horizontal="center" vertical="center" readingOrder="1"/>
    </xf>
    <xf numFmtId="38" fontId="11" fillId="4" borderId="35" xfId="2" applyFont="1" applyFill="1" applyBorder="1" applyAlignment="1">
      <alignment horizontal="center" vertical="center" readingOrder="1"/>
    </xf>
    <xf numFmtId="38" fontId="11" fillId="3" borderId="1" xfId="2" applyFont="1" applyFill="1" applyBorder="1" applyAlignment="1">
      <alignment horizontal="center" vertical="center" readingOrder="1"/>
    </xf>
    <xf numFmtId="38" fontId="12" fillId="0" borderId="39" xfId="2" applyFont="1" applyFill="1" applyBorder="1" applyAlignment="1">
      <alignment horizontal="center" vertical="center" readingOrder="1"/>
    </xf>
    <xf numFmtId="0" fontId="9" fillId="3" borderId="7" xfId="1" applyFont="1" applyFill="1" applyBorder="1" applyAlignment="1">
      <alignment horizontal="center" vertical="center" shrinkToFit="1" readingOrder="1"/>
    </xf>
    <xf numFmtId="0" fontId="9" fillId="3" borderId="8" xfId="1" applyFont="1" applyFill="1" applyBorder="1" applyAlignment="1">
      <alignment horizontal="center" vertical="center" shrinkToFit="1" readingOrder="1"/>
    </xf>
    <xf numFmtId="0" fontId="9" fillId="3" borderId="32" xfId="1" applyFont="1" applyFill="1" applyBorder="1" applyAlignment="1">
      <alignment horizontal="center" vertical="center" shrinkToFit="1" readingOrder="1"/>
    </xf>
    <xf numFmtId="176" fontId="11" fillId="3" borderId="23" xfId="2" applyNumberFormat="1" applyFont="1" applyFill="1" applyBorder="1" applyAlignment="1">
      <alignment horizontal="center" vertical="center" readingOrder="1"/>
    </xf>
    <xf numFmtId="176" fontId="11" fillId="3" borderId="24" xfId="2" applyNumberFormat="1" applyFont="1" applyFill="1" applyBorder="1" applyAlignment="1">
      <alignment horizontal="center" vertical="center" readingOrder="1"/>
    </xf>
    <xf numFmtId="176" fontId="11" fillId="3" borderId="25" xfId="2" applyNumberFormat="1" applyFont="1" applyFill="1" applyBorder="1" applyAlignment="1">
      <alignment horizontal="center" vertical="center" readingOrder="1"/>
    </xf>
    <xf numFmtId="0" fontId="9" fillId="0" borderId="27" xfId="1" applyFont="1" applyBorder="1" applyAlignment="1">
      <alignment horizontal="center" vertical="center" readingOrder="1"/>
    </xf>
    <xf numFmtId="38" fontId="11" fillId="4" borderId="36" xfId="2" applyFont="1" applyFill="1" applyBorder="1" applyAlignment="1">
      <alignment horizontal="center" vertical="center" readingOrder="1"/>
    </xf>
    <xf numFmtId="38" fontId="11" fillId="4" borderId="37" xfId="2" applyFont="1" applyFill="1" applyBorder="1" applyAlignment="1">
      <alignment horizontal="center" vertical="center" readingOrder="1"/>
    </xf>
    <xf numFmtId="38" fontId="11" fillId="4" borderId="38" xfId="2" applyFont="1" applyFill="1" applyBorder="1" applyAlignment="1">
      <alignment horizontal="center" vertical="center" readingOrder="1"/>
    </xf>
    <xf numFmtId="0" fontId="9" fillId="0" borderId="7" xfId="1" applyFont="1" applyBorder="1" applyAlignment="1">
      <alignment horizontal="center" vertical="center" shrinkToFit="1" readingOrder="1"/>
    </xf>
    <xf numFmtId="0" fontId="9" fillId="0" borderId="8" xfId="1" applyFont="1" applyBorder="1" applyAlignment="1">
      <alignment horizontal="center" vertical="center" shrinkToFit="1" readingOrder="1"/>
    </xf>
    <xf numFmtId="0" fontId="9" fillId="0" borderId="32" xfId="1" applyFont="1" applyBorder="1" applyAlignment="1">
      <alignment horizontal="center" vertical="center" shrinkToFit="1" readingOrder="1"/>
    </xf>
    <xf numFmtId="40" fontId="11" fillId="0" borderId="31" xfId="2" applyNumberFormat="1" applyFont="1" applyBorder="1" applyAlignment="1">
      <alignment horizontal="center" vertical="center" shrinkToFit="1" readingOrder="1"/>
    </xf>
    <xf numFmtId="40" fontId="11" fillId="0" borderId="8" xfId="2" applyNumberFormat="1" applyFont="1" applyBorder="1" applyAlignment="1">
      <alignment horizontal="center" vertical="center" shrinkToFit="1" readingOrder="1"/>
    </xf>
    <xf numFmtId="40" fontId="11" fillId="0" borderId="32" xfId="2" applyNumberFormat="1" applyFont="1" applyBorder="1" applyAlignment="1">
      <alignment horizontal="center" vertical="center" shrinkToFit="1" readingOrder="1"/>
    </xf>
    <xf numFmtId="40" fontId="2" fillId="0" borderId="36" xfId="2" applyNumberFormat="1" applyFont="1" applyBorder="1" applyAlignment="1">
      <alignment horizontal="center" vertical="center" readingOrder="1"/>
    </xf>
    <xf numFmtId="40" fontId="2" fillId="0" borderId="37" xfId="2" applyNumberFormat="1" applyFont="1" applyBorder="1" applyAlignment="1">
      <alignment horizontal="center" vertical="center" readingOrder="1"/>
    </xf>
    <xf numFmtId="40" fontId="2" fillId="0" borderId="38" xfId="2" applyNumberFormat="1" applyFont="1" applyBorder="1" applyAlignment="1">
      <alignment horizontal="center" vertical="center" readingOrder="1"/>
    </xf>
    <xf numFmtId="38" fontId="11" fillId="0" borderId="30" xfId="2" applyFont="1" applyBorder="1" applyAlignment="1">
      <alignment horizontal="center" vertical="center"/>
    </xf>
    <xf numFmtId="38" fontId="11" fillId="0" borderId="2" xfId="2" applyFont="1" applyBorder="1" applyAlignment="1">
      <alignment horizontal="center" vertical="center"/>
    </xf>
    <xf numFmtId="38" fontId="11" fillId="0" borderId="3" xfId="2" applyFont="1" applyBorder="1" applyAlignment="1">
      <alignment horizontal="center" vertical="center"/>
    </xf>
    <xf numFmtId="0" fontId="9" fillId="0" borderId="0" xfId="1" applyFont="1" applyAlignment="1">
      <alignment horizontal="left" vertical="center" wrapText="1" readingOrder="1"/>
    </xf>
    <xf numFmtId="0" fontId="9" fillId="0" borderId="24" xfId="1" applyFont="1" applyBorder="1" applyAlignment="1">
      <alignment horizontal="center" vertical="center" readingOrder="1"/>
    </xf>
    <xf numFmtId="38" fontId="9" fillId="0" borderId="24" xfId="2" applyFont="1" applyBorder="1" applyAlignment="1">
      <alignment horizontal="center" vertical="center" readingOrder="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13" fillId="0" borderId="26" xfId="1" applyFont="1" applyBorder="1" applyAlignment="1">
      <alignment horizontal="center" vertical="center"/>
    </xf>
    <xf numFmtId="0" fontId="13" fillId="0" borderId="27" xfId="1" applyFont="1" applyBorder="1" applyAlignment="1">
      <alignment horizontal="center" vertical="center"/>
    </xf>
    <xf numFmtId="0" fontId="13" fillId="0" borderId="28" xfId="1" applyFont="1" applyBorder="1" applyAlignment="1">
      <alignment horizontal="center" vertical="center"/>
    </xf>
    <xf numFmtId="0" fontId="13" fillId="0" borderId="40" xfId="1" applyFont="1" applyBorder="1" applyAlignment="1">
      <alignment horizontal="center" vertical="center"/>
    </xf>
    <xf numFmtId="0" fontId="13" fillId="0" borderId="19" xfId="1" applyFont="1" applyBorder="1" applyAlignment="1">
      <alignment horizontal="center" vertical="center"/>
    </xf>
    <xf numFmtId="0" fontId="13" fillId="0" borderId="41" xfId="1" applyFont="1" applyBorder="1" applyAlignment="1">
      <alignment horizontal="center" vertical="center"/>
    </xf>
    <xf numFmtId="38" fontId="11" fillId="3" borderId="3" xfId="2" applyFont="1" applyFill="1" applyBorder="1" applyAlignment="1">
      <alignment horizontal="center" vertical="center" readingOrder="1"/>
    </xf>
    <xf numFmtId="0" fontId="9" fillId="0" borderId="14"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38" fontId="11" fillId="3" borderId="36" xfId="2" applyFont="1" applyFill="1" applyBorder="1" applyAlignment="1">
      <alignment horizontal="center" vertical="center" readingOrder="1"/>
    </xf>
    <xf numFmtId="38" fontId="11" fillId="3" borderId="37" xfId="2" applyFont="1" applyFill="1" applyBorder="1" applyAlignment="1">
      <alignment horizontal="center" vertical="center" readingOrder="1"/>
    </xf>
    <xf numFmtId="38" fontId="11" fillId="3" borderId="38" xfId="2" applyFont="1" applyFill="1" applyBorder="1" applyAlignment="1">
      <alignment horizontal="center" vertical="center" readingOrder="1"/>
    </xf>
    <xf numFmtId="38" fontId="11" fillId="0" borderId="36" xfId="1" applyNumberFormat="1" applyFont="1" applyBorder="1" applyAlignment="1">
      <alignment horizontal="center" vertical="center" readingOrder="1"/>
    </xf>
    <xf numFmtId="38" fontId="11" fillId="0" borderId="37" xfId="1" applyNumberFormat="1" applyFont="1" applyBorder="1" applyAlignment="1">
      <alignment horizontal="center" vertical="center" readingOrder="1"/>
    </xf>
    <xf numFmtId="38" fontId="11" fillId="0" borderId="38" xfId="1" applyNumberFormat="1" applyFont="1" applyBorder="1" applyAlignment="1">
      <alignment horizontal="center" vertical="center" readingOrder="1"/>
    </xf>
    <xf numFmtId="38" fontId="11" fillId="0" borderId="36" xfId="2" applyFont="1" applyFill="1" applyBorder="1" applyAlignment="1">
      <alignment horizontal="center" vertical="center" readingOrder="1"/>
    </xf>
    <xf numFmtId="38" fontId="11" fillId="0" borderId="37" xfId="2" applyFont="1" applyFill="1" applyBorder="1" applyAlignment="1">
      <alignment horizontal="center" vertical="center" readingOrder="1"/>
    </xf>
    <xf numFmtId="38" fontId="11" fillId="0" borderId="38" xfId="2" applyFont="1" applyFill="1" applyBorder="1" applyAlignment="1">
      <alignment horizontal="center" vertical="center" readingOrder="1"/>
    </xf>
    <xf numFmtId="38" fontId="12" fillId="0" borderId="36" xfId="2" applyFont="1" applyFill="1" applyBorder="1" applyAlignment="1">
      <alignment horizontal="center" vertical="center" wrapText="1" readingOrder="1"/>
    </xf>
    <xf numFmtId="38" fontId="12" fillId="0" borderId="37" xfId="2" applyFont="1" applyFill="1" applyBorder="1" applyAlignment="1">
      <alignment horizontal="center" vertical="center" wrapText="1" readingOrder="1"/>
    </xf>
    <xf numFmtId="38" fontId="12" fillId="0" borderId="38" xfId="2" applyFont="1" applyFill="1" applyBorder="1" applyAlignment="1">
      <alignment horizontal="center" vertical="center" wrapText="1" readingOrder="1"/>
    </xf>
    <xf numFmtId="38" fontId="11" fillId="0" borderId="36" xfId="2" applyFont="1" applyBorder="1" applyAlignment="1">
      <alignment horizontal="center" vertical="center" wrapText="1"/>
    </xf>
    <xf numFmtId="38" fontId="11" fillId="0" borderId="37" xfId="2" applyFont="1" applyBorder="1" applyAlignment="1">
      <alignment horizontal="center" vertical="center" wrapText="1"/>
    </xf>
    <xf numFmtId="38" fontId="11" fillId="0" borderId="38" xfId="2" applyFont="1" applyBorder="1" applyAlignment="1">
      <alignment horizontal="center" vertical="center" wrapText="1"/>
    </xf>
    <xf numFmtId="38" fontId="9" fillId="0" borderId="27" xfId="2" applyFont="1" applyBorder="1" applyAlignment="1">
      <alignment horizontal="center" vertical="center" readingOrder="1"/>
    </xf>
    <xf numFmtId="38" fontId="9" fillId="0" borderId="0" xfId="2" applyFont="1" applyBorder="1" applyAlignment="1">
      <alignment horizontal="center" vertical="center" readingOrder="1"/>
    </xf>
    <xf numFmtId="0" fontId="11" fillId="0" borderId="36" xfId="1" applyFont="1" applyBorder="1" applyAlignment="1">
      <alignment horizontal="center" vertical="center" wrapText="1" readingOrder="1"/>
    </xf>
    <xf numFmtId="0" fontId="11" fillId="0" borderId="37" xfId="1" applyFont="1" applyBorder="1" applyAlignment="1">
      <alignment horizontal="center" vertical="center" wrapText="1" readingOrder="1"/>
    </xf>
    <xf numFmtId="0" fontId="11" fillId="0" borderId="38" xfId="1" applyFont="1" applyBorder="1" applyAlignment="1">
      <alignment horizontal="center" vertical="center" wrapText="1" readingOrder="1"/>
    </xf>
    <xf numFmtId="0" fontId="11" fillId="3" borderId="31" xfId="1" applyFont="1" applyFill="1" applyBorder="1" applyAlignment="1">
      <alignment horizontal="center" vertical="center" readingOrder="1"/>
    </xf>
    <xf numFmtId="0" fontId="11" fillId="3" borderId="32" xfId="1" applyFont="1" applyFill="1" applyBorder="1" applyAlignment="1">
      <alignment horizontal="center" vertical="center" readingOrder="1"/>
    </xf>
    <xf numFmtId="0" fontId="9" fillId="0" borderId="4" xfId="1" applyFont="1" applyBorder="1" applyAlignment="1">
      <alignment horizontal="left" vertical="center" wrapText="1"/>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27" xfId="1" applyFont="1" applyBorder="1" applyAlignment="1">
      <alignment horizontal="center" vertical="center" wrapText="1"/>
    </xf>
    <xf numFmtId="0" fontId="14" fillId="0" borderId="0" xfId="1" applyFont="1" applyAlignment="1">
      <alignment horizontal="center" vertical="top"/>
    </xf>
    <xf numFmtId="0" fontId="9" fillId="2" borderId="1" xfId="1" applyFont="1" applyFill="1" applyBorder="1" applyAlignment="1">
      <alignment horizontal="left" vertical="center" wrapText="1" readingOrder="1"/>
    </xf>
    <xf numFmtId="0" fontId="9" fillId="2" borderId="2" xfId="1" applyFont="1" applyFill="1" applyBorder="1" applyAlignment="1">
      <alignment horizontal="left" vertical="center" wrapText="1" readingOrder="1"/>
    </xf>
    <xf numFmtId="0" fontId="9" fillId="2" borderId="3" xfId="1" applyFont="1" applyFill="1" applyBorder="1" applyAlignment="1">
      <alignment horizontal="left" vertical="center" wrapText="1" readingOrder="1"/>
    </xf>
    <xf numFmtId="0" fontId="9" fillId="2" borderId="11" xfId="1" applyFont="1" applyFill="1" applyBorder="1" applyAlignment="1">
      <alignment horizontal="left" vertical="center" wrapText="1" readingOrder="1"/>
    </xf>
    <xf numFmtId="0" fontId="9" fillId="2" borderId="0" xfId="1" applyFont="1" applyFill="1" applyAlignment="1">
      <alignment horizontal="left" vertical="center" wrapText="1" readingOrder="1"/>
    </xf>
    <xf numFmtId="0" fontId="9" fillId="2" borderId="12" xfId="1" applyFont="1" applyFill="1" applyBorder="1" applyAlignment="1">
      <alignment horizontal="left" vertical="center" wrapText="1" readingOrder="1"/>
    </xf>
    <xf numFmtId="0" fontId="11" fillId="0" borderId="0" xfId="1" applyFont="1" applyAlignment="1">
      <alignment vertical="center" wrapText="1" readingOrder="1"/>
    </xf>
    <xf numFmtId="0" fontId="11" fillId="3" borderId="23" xfId="1" applyFont="1" applyFill="1" applyBorder="1" applyAlignment="1">
      <alignment horizontal="center" vertical="center" readingOrder="1"/>
    </xf>
    <xf numFmtId="0" fontId="11" fillId="3" borderId="24" xfId="1" applyFont="1" applyFill="1" applyBorder="1" applyAlignment="1">
      <alignment horizontal="center" vertical="center" readingOrder="1"/>
    </xf>
    <xf numFmtId="0" fontId="11" fillId="3" borderId="25" xfId="1" applyFont="1" applyFill="1" applyBorder="1" applyAlignment="1">
      <alignment horizontal="center" vertical="center" readingOrder="1"/>
    </xf>
    <xf numFmtId="40" fontId="2" fillId="0" borderId="0" xfId="2" applyNumberFormat="1" applyFont="1" applyBorder="1" applyAlignment="1">
      <alignment horizontal="center" vertical="center" readingOrder="1"/>
    </xf>
    <xf numFmtId="0" fontId="11" fillId="3" borderId="33" xfId="1" applyFont="1" applyFill="1" applyBorder="1" applyAlignment="1">
      <alignment horizontal="center" vertical="center" readingOrder="1"/>
    </xf>
    <xf numFmtId="0" fontId="11" fillId="3" borderId="15" xfId="1" applyFont="1" applyFill="1" applyBorder="1" applyAlignment="1">
      <alignment horizontal="center" vertical="center" readingOrder="1"/>
    </xf>
    <xf numFmtId="0" fontId="11" fillId="3" borderId="34" xfId="1" applyFont="1" applyFill="1" applyBorder="1" applyAlignment="1">
      <alignment horizontal="center" vertical="center" readingOrder="1"/>
    </xf>
    <xf numFmtId="0" fontId="14" fillId="0" borderId="0" xfId="1" applyFont="1" applyAlignment="1">
      <alignment horizontal="center" vertical="center"/>
    </xf>
    <xf numFmtId="0" fontId="14" fillId="0" borderId="42"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32" xfId="1" applyFont="1" applyBorder="1" applyAlignment="1">
      <alignment horizontal="center" vertical="center"/>
    </xf>
    <xf numFmtId="0" fontId="11" fillId="0" borderId="39" xfId="1" applyFont="1" applyBorder="1" applyAlignment="1">
      <alignment horizontal="center" vertical="center" readingOrder="1"/>
    </xf>
    <xf numFmtId="0" fontId="18" fillId="0" borderId="0" xfId="1" applyFont="1" applyAlignment="1">
      <alignment horizontal="center" vertical="center" readingOrder="1"/>
    </xf>
    <xf numFmtId="38" fontId="19" fillId="0" borderId="9" xfId="2" applyFont="1" applyBorder="1" applyAlignment="1">
      <alignment horizontal="center" vertical="center"/>
    </xf>
    <xf numFmtId="0" fontId="21" fillId="0" borderId="0" xfId="1" applyFont="1" applyAlignment="1">
      <alignment horizontal="left" vertical="center" readingOrder="1"/>
    </xf>
    <xf numFmtId="0" fontId="11" fillId="0" borderId="9" xfId="1" applyFont="1" applyBorder="1" applyAlignment="1">
      <alignment horizontal="center" vertical="center" readingOrder="1"/>
    </xf>
    <xf numFmtId="0" fontId="11" fillId="0" borderId="7" xfId="1" applyFont="1" applyBorder="1" applyAlignment="1">
      <alignment horizontal="center" vertical="center" readingOrder="1"/>
    </xf>
    <xf numFmtId="0" fontId="11" fillId="0" borderId="8" xfId="1" applyFont="1" applyBorder="1" applyAlignment="1">
      <alignment horizontal="center" vertical="center" readingOrder="1"/>
    </xf>
    <xf numFmtId="0" fontId="11" fillId="0" borderId="10" xfId="1" applyFont="1" applyBorder="1" applyAlignment="1">
      <alignment horizontal="center" vertical="center" readingOrder="1"/>
    </xf>
    <xf numFmtId="0" fontId="11" fillId="0" borderId="0" xfId="1" applyFont="1" applyAlignment="1">
      <alignment horizontal="center" vertical="center" wrapText="1" readingOrder="1"/>
    </xf>
    <xf numFmtId="0" fontId="11" fillId="0" borderId="0" xfId="1" applyFont="1" applyAlignment="1">
      <alignment horizontal="center" vertical="center" readingOrder="1"/>
    </xf>
    <xf numFmtId="0" fontId="11" fillId="0" borderId="12" xfId="1" applyFont="1" applyBorder="1" applyAlignment="1">
      <alignment horizontal="center" vertical="center" readingOrder="1"/>
    </xf>
    <xf numFmtId="0" fontId="11" fillId="0" borderId="4" xfId="1" applyFont="1" applyBorder="1" applyAlignment="1">
      <alignment horizontal="center" vertical="center" readingOrder="1"/>
    </xf>
    <xf numFmtId="0" fontId="11" fillId="0" borderId="5" xfId="1" applyFont="1" applyBorder="1" applyAlignment="1">
      <alignment horizontal="center" vertical="center" readingOrder="1"/>
    </xf>
    <xf numFmtId="0" fontId="11" fillId="0" borderId="6" xfId="1" applyFont="1" applyBorder="1" applyAlignment="1">
      <alignment horizontal="center" vertical="center" readingOrder="1"/>
    </xf>
    <xf numFmtId="0" fontId="11" fillId="0" borderId="4" xfId="1" applyFont="1" applyBorder="1" applyAlignment="1">
      <alignment horizontal="center" vertical="center" wrapText="1" readingOrder="1"/>
    </xf>
    <xf numFmtId="0" fontId="11" fillId="0" borderId="5" xfId="1" applyFont="1" applyBorder="1" applyAlignment="1">
      <alignment horizontal="center" vertical="center" wrapText="1" readingOrder="1"/>
    </xf>
    <xf numFmtId="0" fontId="11" fillId="0" borderId="2" xfId="1" applyFont="1" applyBorder="1" applyAlignment="1">
      <alignment horizontal="center" vertical="center" wrapText="1" readingOrder="1"/>
    </xf>
    <xf numFmtId="0" fontId="11" fillId="0" borderId="2" xfId="1" applyFont="1" applyBorder="1" applyAlignment="1">
      <alignment horizontal="center" vertical="center" readingOrder="1"/>
    </xf>
    <xf numFmtId="0" fontId="11" fillId="0" borderId="3" xfId="1" applyFont="1" applyBorder="1" applyAlignment="1">
      <alignment horizontal="center" vertical="center" readingOrder="1"/>
    </xf>
    <xf numFmtId="0" fontId="11" fillId="0" borderId="11" xfId="1" applyFont="1" applyBorder="1" applyAlignment="1">
      <alignment horizontal="center" vertical="center" readingOrder="1"/>
    </xf>
    <xf numFmtId="0" fontId="11" fillId="0" borderId="11" xfId="1" applyFont="1" applyBorder="1" applyAlignment="1">
      <alignment horizontal="center" vertical="center" wrapText="1" readingOrder="1"/>
    </xf>
    <xf numFmtId="0" fontId="11" fillId="0" borderId="1" xfId="1" applyFont="1" applyBorder="1" applyAlignment="1">
      <alignment horizontal="center" vertical="center" wrapText="1" readingOrder="1"/>
    </xf>
    <xf numFmtId="0" fontId="11" fillId="0" borderId="1" xfId="1" applyFont="1" applyBorder="1" applyAlignment="1">
      <alignment horizontal="center" vertical="center" readingOrder="1"/>
    </xf>
    <xf numFmtId="0" fontId="25" fillId="0" borderId="5" xfId="1" applyFont="1" applyBorder="1" applyAlignment="1">
      <alignment horizontal="left" vertical="center" readingOrder="1"/>
    </xf>
    <xf numFmtId="0" fontId="25" fillId="0" borderId="5" xfId="1" applyFont="1" applyBorder="1" applyAlignment="1">
      <alignment horizontal="left" vertical="center" wrapText="1" readingOrder="1"/>
    </xf>
    <xf numFmtId="0" fontId="25" fillId="0" borderId="0" xfId="1" applyFont="1" applyAlignment="1">
      <alignment horizontal="center" vertical="top" wrapText="1" readingOrder="1"/>
    </xf>
    <xf numFmtId="0" fontId="25" fillId="0" borderId="0" xfId="1" applyFont="1" applyAlignment="1">
      <alignment horizontal="center" vertical="top" readingOrder="1"/>
    </xf>
    <xf numFmtId="0" fontId="25" fillId="0" borderId="5" xfId="1" applyFont="1" applyBorder="1" applyAlignment="1">
      <alignment horizontal="center" vertical="top" readingOrder="1"/>
    </xf>
    <xf numFmtId="38" fontId="11" fillId="0" borderId="7" xfId="2" applyFont="1" applyFill="1" applyBorder="1" applyAlignment="1">
      <alignment vertical="center" readingOrder="1"/>
    </xf>
    <xf numFmtId="38" fontId="11" fillId="0" borderId="8" xfId="2" applyFont="1" applyFill="1" applyBorder="1" applyAlignment="1">
      <alignment vertical="center" readingOrder="1"/>
    </xf>
    <xf numFmtId="38" fontId="11" fillId="0" borderId="10" xfId="2" applyFont="1" applyFill="1" applyBorder="1" applyAlignment="1">
      <alignment vertical="center" readingOrder="1"/>
    </xf>
    <xf numFmtId="0" fontId="26" fillId="0" borderId="7" xfId="1" applyFont="1" applyBorder="1" applyAlignment="1">
      <alignment vertical="center" readingOrder="1"/>
    </xf>
    <xf numFmtId="0" fontId="26" fillId="0" borderId="8" xfId="1" applyFont="1" applyBorder="1" applyAlignment="1">
      <alignment vertical="center" readingOrder="1"/>
    </xf>
    <xf numFmtId="0" fontId="26" fillId="0" borderId="10" xfId="1" applyFont="1" applyBorder="1" applyAlignment="1">
      <alignment vertical="center" readingOrder="1"/>
    </xf>
    <xf numFmtId="38" fontId="11" fillId="0" borderId="7" xfId="2" applyFont="1" applyFill="1" applyBorder="1" applyAlignment="1">
      <alignment horizontal="center" vertical="center" readingOrder="1"/>
    </xf>
    <xf numFmtId="38" fontId="11" fillId="0" borderId="10" xfId="2" applyFont="1" applyFill="1" applyBorder="1" applyAlignment="1">
      <alignment horizontal="center" vertical="center" readingOrder="1"/>
    </xf>
    <xf numFmtId="38" fontId="11" fillId="0" borderId="7" xfId="2" applyFont="1" applyFill="1" applyBorder="1" applyAlignment="1">
      <alignment horizontal="right" vertical="center" readingOrder="1"/>
    </xf>
    <xf numFmtId="38" fontId="11" fillId="0" borderId="8" xfId="2" applyFont="1" applyFill="1" applyBorder="1" applyAlignment="1">
      <alignment horizontal="right" vertical="center" readingOrder="1"/>
    </xf>
    <xf numFmtId="38" fontId="11" fillId="0" borderId="10" xfId="2" applyFont="1" applyFill="1" applyBorder="1" applyAlignment="1">
      <alignment horizontal="right" vertical="center" readingOrder="1"/>
    </xf>
    <xf numFmtId="38" fontId="11" fillId="0" borderId="9" xfId="2" applyFont="1" applyFill="1" applyBorder="1" applyAlignment="1">
      <alignment horizontal="center" vertical="center" readingOrder="1"/>
    </xf>
    <xf numFmtId="0" fontId="11" fillId="0" borderId="1" xfId="1" applyFont="1" applyBorder="1" applyAlignment="1">
      <alignment horizontal="left" vertical="center" wrapText="1" readingOrder="1"/>
    </xf>
    <xf numFmtId="0" fontId="11" fillId="0" borderId="2" xfId="1" applyFont="1" applyBorder="1" applyAlignment="1">
      <alignment horizontal="left" vertical="center" wrapText="1" readingOrder="1"/>
    </xf>
    <xf numFmtId="0" fontId="11" fillId="0" borderId="3" xfId="1" applyFont="1" applyBorder="1" applyAlignment="1">
      <alignment horizontal="left" vertical="center" wrapText="1" readingOrder="1"/>
    </xf>
    <xf numFmtId="0" fontId="11" fillId="0" borderId="4" xfId="1" applyFont="1" applyBorder="1" applyAlignment="1">
      <alignment horizontal="left" vertical="center" wrapText="1" readingOrder="1"/>
    </xf>
    <xf numFmtId="0" fontId="11" fillId="0" borderId="5" xfId="1" applyFont="1" applyBorder="1" applyAlignment="1">
      <alignment horizontal="left" vertical="center" wrapText="1" readingOrder="1"/>
    </xf>
    <xf numFmtId="0" fontId="11" fillId="0" borderId="6" xfId="1" applyFont="1" applyBorder="1" applyAlignment="1">
      <alignment horizontal="left" vertical="center" wrapText="1" readingOrder="1"/>
    </xf>
    <xf numFmtId="3" fontId="11" fillId="0" borderId="1" xfId="1" applyNumberFormat="1" applyFont="1" applyBorder="1" applyAlignment="1">
      <alignment vertical="center" readingOrder="1"/>
    </xf>
    <xf numFmtId="3" fontId="11" fillId="0" borderId="2" xfId="1" applyNumberFormat="1" applyFont="1" applyBorder="1" applyAlignment="1">
      <alignment vertical="center" readingOrder="1"/>
    </xf>
    <xf numFmtId="3" fontId="11" fillId="0" borderId="3" xfId="1" applyNumberFormat="1" applyFont="1" applyBorder="1" applyAlignment="1">
      <alignment vertical="center" readingOrder="1"/>
    </xf>
    <xf numFmtId="3" fontId="11" fillId="0" borderId="4" xfId="1" applyNumberFormat="1" applyFont="1" applyBorder="1" applyAlignment="1">
      <alignment vertical="center" readingOrder="1"/>
    </xf>
    <xf numFmtId="3" fontId="11" fillId="0" borderId="5" xfId="1" applyNumberFormat="1" applyFont="1" applyBorder="1" applyAlignment="1">
      <alignment vertical="center" readingOrder="1"/>
    </xf>
    <xf numFmtId="3" fontId="11" fillId="0" borderId="6" xfId="1" applyNumberFormat="1" applyFont="1" applyBorder="1" applyAlignment="1">
      <alignment vertical="center" readingOrder="1"/>
    </xf>
    <xf numFmtId="38" fontId="11" fillId="0" borderId="1" xfId="2" applyFont="1" applyFill="1" applyBorder="1" applyAlignment="1">
      <alignment horizontal="center" vertical="center" readingOrder="1"/>
    </xf>
    <xf numFmtId="38" fontId="11" fillId="0" borderId="3" xfId="2" applyFont="1" applyFill="1" applyBorder="1" applyAlignment="1">
      <alignment horizontal="center" vertical="center" readingOrder="1"/>
    </xf>
    <xf numFmtId="38" fontId="11" fillId="0" borderId="4" xfId="2" applyFont="1" applyFill="1" applyBorder="1" applyAlignment="1">
      <alignment horizontal="center" vertical="center" readingOrder="1"/>
    </xf>
    <xf numFmtId="38" fontId="11" fillId="0" borderId="5" xfId="2" applyFont="1" applyFill="1" applyBorder="1" applyAlignment="1">
      <alignment horizontal="center" vertical="center" readingOrder="1"/>
    </xf>
    <xf numFmtId="38" fontId="11" fillId="0" borderId="6" xfId="2" applyFont="1" applyFill="1" applyBorder="1" applyAlignment="1">
      <alignment horizontal="center" vertical="center" readingOrder="1"/>
    </xf>
    <xf numFmtId="0" fontId="11" fillId="0" borderId="1" xfId="1" applyFont="1" applyBorder="1" applyAlignment="1">
      <alignment horizontal="right" vertical="center" readingOrder="1"/>
    </xf>
    <xf numFmtId="0" fontId="11" fillId="0" borderId="2" xfId="1" applyFont="1" applyBorder="1" applyAlignment="1">
      <alignment horizontal="right" vertical="center" readingOrder="1"/>
    </xf>
    <xf numFmtId="0" fontId="11" fillId="0" borderId="3" xfId="1" applyFont="1" applyBorder="1" applyAlignment="1">
      <alignment horizontal="right" vertical="center" readingOrder="1"/>
    </xf>
    <xf numFmtId="0" fontId="11" fillId="0" borderId="4" xfId="1" applyFont="1" applyBorder="1" applyAlignment="1">
      <alignment horizontal="right" vertical="center" readingOrder="1"/>
    </xf>
    <xf numFmtId="0" fontId="11" fillId="0" borderId="5" xfId="1" applyFont="1" applyBorder="1" applyAlignment="1">
      <alignment horizontal="right" vertical="center" readingOrder="1"/>
    </xf>
    <xf numFmtId="0" fontId="11" fillId="0" borderId="6" xfId="1" applyFont="1" applyBorder="1" applyAlignment="1">
      <alignment horizontal="right" vertical="center" readingOrder="1"/>
    </xf>
    <xf numFmtId="38" fontId="11" fillId="0" borderId="1" xfId="2" applyFont="1" applyFill="1" applyBorder="1" applyAlignment="1">
      <alignment horizontal="right" vertical="center" readingOrder="1"/>
    </xf>
    <xf numFmtId="38" fontId="11" fillId="0" borderId="2" xfId="2" applyFont="1" applyFill="1" applyBorder="1" applyAlignment="1">
      <alignment horizontal="right" vertical="center" readingOrder="1"/>
    </xf>
    <xf numFmtId="38" fontId="11" fillId="0" borderId="3" xfId="2" applyFont="1" applyFill="1" applyBorder="1" applyAlignment="1">
      <alignment horizontal="right" vertical="center" readingOrder="1"/>
    </xf>
    <xf numFmtId="38" fontId="11" fillId="0" borderId="4" xfId="2" applyFont="1" applyFill="1" applyBorder="1" applyAlignment="1">
      <alignment horizontal="right" vertical="center" readingOrder="1"/>
    </xf>
    <xf numFmtId="38" fontId="11" fillId="0" borderId="5" xfId="2" applyFont="1" applyFill="1" applyBorder="1" applyAlignment="1">
      <alignment horizontal="right" vertical="center" readingOrder="1"/>
    </xf>
    <xf numFmtId="38" fontId="11" fillId="0" borderId="6" xfId="2" applyFont="1" applyFill="1" applyBorder="1" applyAlignment="1">
      <alignment horizontal="right" vertical="center" readingOrder="1"/>
    </xf>
    <xf numFmtId="0" fontId="11" fillId="0" borderId="9" xfId="1" applyFont="1" applyBorder="1" applyAlignment="1">
      <alignment horizontal="center" vertical="center" wrapText="1" readingOrder="1"/>
    </xf>
    <xf numFmtId="3" fontId="11" fillId="0" borderId="7" xfId="1" applyNumberFormat="1" applyFont="1" applyBorder="1" applyAlignment="1">
      <alignment horizontal="right" vertical="center" readingOrder="1"/>
    </xf>
    <xf numFmtId="3" fontId="11" fillId="0" borderId="8" xfId="1" applyNumberFormat="1" applyFont="1" applyBorder="1" applyAlignment="1">
      <alignment horizontal="right" vertical="center" readingOrder="1"/>
    </xf>
    <xf numFmtId="3" fontId="11" fillId="0" borderId="10" xfId="1" applyNumberFormat="1" applyFont="1" applyBorder="1" applyAlignment="1">
      <alignment horizontal="right" vertical="center" readingOrder="1"/>
    </xf>
    <xf numFmtId="0" fontId="11" fillId="0" borderId="9" xfId="1" applyFont="1" applyBorder="1" applyAlignment="1">
      <alignment horizontal="center" vertical="center"/>
    </xf>
    <xf numFmtId="0" fontId="23" fillId="0" borderId="0" xfId="1" applyFont="1" applyAlignment="1">
      <alignment vertical="center" readingOrder="1"/>
    </xf>
    <xf numFmtId="178" fontId="11" fillId="0" borderId="9" xfId="1" applyNumberFormat="1" applyFont="1" applyBorder="1" applyAlignment="1">
      <alignment horizontal="center" vertical="center" readingOrder="1"/>
    </xf>
    <xf numFmtId="178" fontId="11" fillId="0" borderId="7" xfId="1" applyNumberFormat="1" applyFont="1" applyBorder="1" applyAlignment="1">
      <alignment horizontal="center" vertical="center" readingOrder="1"/>
    </xf>
    <xf numFmtId="178" fontId="11" fillId="0" borderId="8" xfId="1" applyNumberFormat="1" applyFont="1" applyBorder="1" applyAlignment="1">
      <alignment horizontal="center" vertical="center" readingOrder="1"/>
    </xf>
    <xf numFmtId="178" fontId="11" fillId="0" borderId="10" xfId="1" applyNumberFormat="1" applyFont="1" applyBorder="1" applyAlignment="1">
      <alignment horizontal="center" vertical="center" readingOrder="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10" xfId="1" applyFont="1" applyBorder="1" applyAlignment="1">
      <alignment horizontal="center" vertical="center" wrapText="1"/>
    </xf>
    <xf numFmtId="0" fontId="9" fillId="0" borderId="1" xfId="1" applyFont="1" applyBorder="1" applyAlignment="1">
      <alignment horizontal="center" vertical="center" textRotation="255"/>
    </xf>
    <xf numFmtId="0" fontId="9" fillId="0" borderId="3" xfId="1" applyFont="1" applyBorder="1" applyAlignment="1">
      <alignment horizontal="center" vertical="center" textRotation="255"/>
    </xf>
    <xf numFmtId="0" fontId="9" fillId="0" borderId="11" xfId="1" applyFont="1" applyBorder="1" applyAlignment="1">
      <alignment horizontal="center" vertical="center" textRotation="255"/>
    </xf>
    <xf numFmtId="0" fontId="9" fillId="0" borderId="12" xfId="1" applyFont="1" applyBorder="1" applyAlignment="1">
      <alignment horizontal="center" vertical="center" textRotation="255"/>
    </xf>
    <xf numFmtId="0" fontId="9" fillId="0" borderId="4" xfId="1" applyFont="1" applyBorder="1" applyAlignment="1">
      <alignment horizontal="center" vertical="center" textRotation="255"/>
    </xf>
    <xf numFmtId="0" fontId="9" fillId="0" borderId="6" xfId="1" applyFont="1" applyBorder="1" applyAlignment="1">
      <alignment horizontal="center" vertical="center" textRotation="255"/>
    </xf>
    <xf numFmtId="0" fontId="11" fillId="0" borderId="2" xfId="1" applyFont="1" applyBorder="1" applyAlignment="1">
      <alignment horizontal="left" vertical="center" wrapText="1"/>
    </xf>
    <xf numFmtId="0" fontId="11" fillId="0" borderId="3" xfId="1" applyFont="1" applyBorder="1" applyAlignment="1">
      <alignment horizontal="left" vertical="center" wrapText="1"/>
    </xf>
    <xf numFmtId="0" fontId="11" fillId="0" borderId="0" xfId="1" applyFont="1" applyAlignment="1">
      <alignment horizontal="left" vertical="center" wrapText="1"/>
    </xf>
    <xf numFmtId="0" fontId="11" fillId="0" borderId="12"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9" fillId="0" borderId="7" xfId="1" applyFont="1" applyBorder="1" applyAlignment="1">
      <alignment horizontal="center" vertical="center" textRotation="255" wrapText="1"/>
    </xf>
    <xf numFmtId="0" fontId="9" fillId="0" borderId="10" xfId="1" applyFont="1" applyBorder="1" applyAlignment="1">
      <alignment horizontal="center" vertical="center" textRotation="255" wrapText="1"/>
    </xf>
    <xf numFmtId="0" fontId="11" fillId="0" borderId="7" xfId="1" applyFont="1" applyBorder="1" applyAlignment="1">
      <alignment horizontal="left" vertical="center"/>
    </xf>
    <xf numFmtId="0" fontId="11" fillId="0" borderId="8" xfId="1" applyFont="1" applyBorder="1" applyAlignment="1">
      <alignment horizontal="left" vertical="center"/>
    </xf>
    <xf numFmtId="0" fontId="11" fillId="0" borderId="10" xfId="1" applyFont="1" applyBorder="1" applyAlignment="1">
      <alignment horizontal="left"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1"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1" xfId="1" applyFont="1" applyBorder="1" applyAlignment="1">
      <alignment horizontal="left" vertical="center" wrapText="1"/>
    </xf>
    <xf numFmtId="0" fontId="11" fillId="0" borderId="4" xfId="1" applyFont="1" applyBorder="1" applyAlignment="1">
      <alignment horizontal="left" vertical="center" wrapText="1"/>
    </xf>
    <xf numFmtId="3" fontId="11" fillId="5" borderId="1" xfId="1" applyNumberFormat="1" applyFont="1" applyFill="1" applyBorder="1" applyAlignment="1">
      <alignment horizontal="center" vertical="center" readingOrder="1"/>
    </xf>
    <xf numFmtId="3" fontId="11" fillId="5" borderId="2" xfId="1" applyNumberFormat="1" applyFont="1" applyFill="1" applyBorder="1" applyAlignment="1">
      <alignment horizontal="center" vertical="center" readingOrder="1"/>
    </xf>
    <xf numFmtId="3" fontId="11" fillId="5" borderId="3" xfId="1" applyNumberFormat="1" applyFont="1" applyFill="1" applyBorder="1" applyAlignment="1">
      <alignment horizontal="center" vertical="center" readingOrder="1"/>
    </xf>
    <xf numFmtId="3" fontId="11" fillId="5" borderId="4" xfId="1" applyNumberFormat="1" applyFont="1" applyFill="1" applyBorder="1" applyAlignment="1">
      <alignment horizontal="center" vertical="center" readingOrder="1"/>
    </xf>
    <xf numFmtId="3" fontId="11" fillId="5" borderId="5" xfId="1" applyNumberFormat="1" applyFont="1" applyFill="1" applyBorder="1" applyAlignment="1">
      <alignment horizontal="center" vertical="center" readingOrder="1"/>
    </xf>
    <xf numFmtId="3" fontId="11" fillId="5" borderId="6" xfId="1" applyNumberFormat="1" applyFont="1" applyFill="1" applyBorder="1" applyAlignment="1">
      <alignment horizontal="center" vertical="center" readingOrder="1"/>
    </xf>
    <xf numFmtId="38" fontId="2" fillId="0" borderId="1" xfId="2" applyFont="1" applyFill="1" applyBorder="1" applyAlignment="1">
      <alignment horizontal="center" vertical="center"/>
    </xf>
    <xf numFmtId="38" fontId="2" fillId="0" borderId="2" xfId="2" applyFont="1" applyFill="1" applyBorder="1" applyAlignment="1">
      <alignment horizontal="center" vertical="center"/>
    </xf>
    <xf numFmtId="38" fontId="2" fillId="0" borderId="3" xfId="2" applyFont="1" applyFill="1" applyBorder="1" applyAlignment="1">
      <alignment horizontal="center" vertical="center"/>
    </xf>
    <xf numFmtId="38" fontId="2" fillId="0" borderId="11" xfId="2" applyFont="1" applyFill="1" applyBorder="1" applyAlignment="1">
      <alignment horizontal="center" vertical="center"/>
    </xf>
    <xf numFmtId="38" fontId="2" fillId="0" borderId="0" xfId="2" applyFont="1" applyFill="1" applyBorder="1" applyAlignment="1">
      <alignment horizontal="center" vertical="center"/>
    </xf>
    <xf numFmtId="38" fontId="2" fillId="0" borderId="12" xfId="2" applyFont="1" applyFill="1" applyBorder="1" applyAlignment="1">
      <alignment horizontal="center" vertical="center"/>
    </xf>
    <xf numFmtId="38" fontId="2" fillId="0" borderId="4" xfId="2" applyFont="1" applyFill="1" applyBorder="1" applyAlignment="1">
      <alignment horizontal="center" vertical="center"/>
    </xf>
    <xf numFmtId="38" fontId="2" fillId="0" borderId="5" xfId="2" applyFont="1" applyFill="1" applyBorder="1" applyAlignment="1">
      <alignment horizontal="center" vertical="center"/>
    </xf>
    <xf numFmtId="38" fontId="2" fillId="0" borderId="6" xfId="2" applyFont="1" applyFill="1" applyBorder="1" applyAlignment="1">
      <alignment horizontal="center" vertical="center"/>
    </xf>
    <xf numFmtId="0" fontId="9" fillId="0" borderId="9" xfId="1" applyFont="1" applyBorder="1" applyAlignment="1">
      <alignment horizontal="center" vertical="center" textRotation="255" wrapText="1"/>
    </xf>
    <xf numFmtId="0" fontId="11" fillId="0" borderId="1"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11" xfId="1" applyFont="1" applyBorder="1" applyAlignment="1">
      <alignment horizontal="center" vertical="center" wrapText="1"/>
    </xf>
    <xf numFmtId="0" fontId="11" fillId="0" borderId="0" xfId="1" applyFont="1" applyAlignment="1">
      <alignment horizontal="center" vertical="center" wrapText="1"/>
    </xf>
    <xf numFmtId="0" fontId="11" fillId="0" borderId="12"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10" xfId="1" applyFont="1" applyBorder="1" applyAlignment="1">
      <alignment horizontal="lef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0" xfId="1" applyFont="1" applyAlignment="1">
      <alignment horizontal="center" vertical="center" wrapText="1"/>
    </xf>
    <xf numFmtId="0" fontId="2" fillId="0" borderId="1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9" fillId="0" borderId="1" xfId="1" applyFont="1" applyBorder="1" applyAlignment="1">
      <alignment horizontal="center" vertical="center" textRotation="255" wrapText="1"/>
    </xf>
    <xf numFmtId="0" fontId="27" fillId="0" borderId="3" xfId="1" applyFont="1" applyBorder="1" applyAlignment="1">
      <alignment horizontal="center" vertical="center" textRotation="255" wrapText="1"/>
    </xf>
    <xf numFmtId="0" fontId="27" fillId="0" borderId="4" xfId="1" applyFont="1" applyBorder="1" applyAlignment="1">
      <alignment horizontal="center" vertical="center" textRotation="255" wrapText="1"/>
    </xf>
    <xf numFmtId="0" fontId="27" fillId="0" borderId="6" xfId="1" applyFont="1" applyBorder="1" applyAlignment="1">
      <alignment horizontal="center" vertical="center" textRotation="255" wrapText="1"/>
    </xf>
    <xf numFmtId="38" fontId="28" fillId="0" borderId="9" xfId="2" applyFont="1" applyFill="1" applyBorder="1" applyAlignment="1">
      <alignment horizontal="center" vertical="center" readingOrder="1"/>
    </xf>
    <xf numFmtId="0" fontId="29" fillId="0" borderId="9" xfId="1" applyFont="1" applyBorder="1" applyAlignment="1">
      <alignment horizontal="center" vertical="center" readingOrder="1"/>
    </xf>
    <xf numFmtId="0" fontId="9" fillId="0" borderId="1" xfId="1" applyFont="1" applyBorder="1" applyAlignment="1">
      <alignment horizontal="left" vertical="center" textRotation="255" wrapText="1"/>
    </xf>
    <xf numFmtId="0" fontId="27" fillId="0" borderId="3" xfId="1" applyFont="1" applyBorder="1" applyAlignment="1">
      <alignment horizontal="left" vertical="center" textRotation="255" wrapText="1"/>
    </xf>
    <xf numFmtId="0" fontId="27" fillId="0" borderId="4" xfId="1" applyFont="1" applyBorder="1" applyAlignment="1">
      <alignment horizontal="left" vertical="center" textRotation="255" wrapText="1"/>
    </xf>
    <xf numFmtId="0" fontId="27" fillId="0" borderId="6" xfId="1" applyFont="1" applyBorder="1" applyAlignment="1">
      <alignment horizontal="left" vertical="center" textRotation="255" wrapText="1"/>
    </xf>
    <xf numFmtId="0" fontId="1" fillId="0" borderId="2" xfId="1" applyBorder="1" applyAlignment="1">
      <alignment horizontal="left" vertical="center" wrapText="1"/>
    </xf>
    <xf numFmtId="0" fontId="1" fillId="0" borderId="3" xfId="1" applyBorder="1" applyAlignment="1">
      <alignment horizontal="left" vertical="center" wrapText="1"/>
    </xf>
    <xf numFmtId="0" fontId="1" fillId="0" borderId="4" xfId="1" applyBorder="1" applyAlignment="1">
      <alignment horizontal="left" vertical="center" wrapText="1"/>
    </xf>
    <xf numFmtId="0" fontId="1" fillId="0" borderId="5" xfId="1" applyBorder="1" applyAlignment="1">
      <alignment horizontal="left" vertical="center" wrapText="1"/>
    </xf>
    <xf numFmtId="0" fontId="1" fillId="0" borderId="6" xfId="1" applyBorder="1" applyAlignment="1">
      <alignment horizontal="left" vertical="center" wrapText="1"/>
    </xf>
    <xf numFmtId="0" fontId="1" fillId="0" borderId="9" xfId="1" applyBorder="1" applyAlignment="1">
      <alignment horizontal="center" vertical="center" readingOrder="1"/>
    </xf>
    <xf numFmtId="0" fontId="11" fillId="0" borderId="1" xfId="1" applyFont="1" applyBorder="1" applyAlignment="1">
      <alignment horizontal="center" vertical="center" textRotation="255"/>
    </xf>
    <xf numFmtId="0" fontId="11" fillId="0" borderId="2" xfId="1" applyFont="1" applyBorder="1" applyAlignment="1">
      <alignment horizontal="center" vertical="center" textRotation="255"/>
    </xf>
    <xf numFmtId="0" fontId="11" fillId="0" borderId="3" xfId="1" applyFont="1" applyBorder="1" applyAlignment="1">
      <alignment horizontal="center" vertical="center" textRotation="255"/>
    </xf>
    <xf numFmtId="0" fontId="11" fillId="0" borderId="11" xfId="1" applyFont="1" applyBorder="1" applyAlignment="1">
      <alignment horizontal="center" vertical="center" textRotation="255"/>
    </xf>
    <xf numFmtId="0" fontId="11" fillId="0" borderId="0" xfId="1" applyFont="1" applyAlignment="1">
      <alignment horizontal="center" vertical="center" textRotation="255"/>
    </xf>
    <xf numFmtId="0" fontId="11" fillId="0" borderId="12" xfId="1" applyFont="1" applyBorder="1" applyAlignment="1">
      <alignment horizontal="center" vertical="center" textRotation="255"/>
    </xf>
    <xf numFmtId="0" fontId="11" fillId="0" borderId="4" xfId="1" applyFont="1" applyBorder="1" applyAlignment="1">
      <alignment horizontal="center" vertical="center" textRotation="255"/>
    </xf>
    <xf numFmtId="0" fontId="11" fillId="0" borderId="5" xfId="1" applyFont="1" applyBorder="1" applyAlignment="1">
      <alignment horizontal="center" vertical="center" textRotation="255"/>
    </xf>
    <xf numFmtId="0" fontId="11" fillId="0" borderId="6" xfId="1" applyFont="1" applyBorder="1" applyAlignment="1">
      <alignment horizontal="center" vertical="center" textRotation="255"/>
    </xf>
    <xf numFmtId="3" fontId="11" fillId="6" borderId="1" xfId="1" applyNumberFormat="1" applyFont="1" applyFill="1" applyBorder="1" applyAlignment="1">
      <alignment horizontal="center" vertical="center" wrapText="1" readingOrder="1"/>
    </xf>
    <xf numFmtId="3" fontId="11" fillId="6" borderId="2" xfId="1" applyNumberFormat="1" applyFont="1" applyFill="1" applyBorder="1" applyAlignment="1">
      <alignment horizontal="center" vertical="center" wrapText="1" readingOrder="1"/>
    </xf>
    <xf numFmtId="3" fontId="11" fillId="6" borderId="3" xfId="1" applyNumberFormat="1" applyFont="1" applyFill="1" applyBorder="1" applyAlignment="1">
      <alignment horizontal="center" vertical="center" wrapText="1" readingOrder="1"/>
    </xf>
    <xf numFmtId="3" fontId="11" fillId="6" borderId="11" xfId="1" applyNumberFormat="1" applyFont="1" applyFill="1" applyBorder="1" applyAlignment="1">
      <alignment horizontal="center" vertical="center" wrapText="1" readingOrder="1"/>
    </xf>
    <xf numFmtId="3" fontId="11" fillId="6" borderId="0" xfId="1" applyNumberFormat="1" applyFont="1" applyFill="1" applyAlignment="1">
      <alignment horizontal="center" vertical="center" wrapText="1" readingOrder="1"/>
    </xf>
    <xf numFmtId="3" fontId="11" fillId="6" borderId="12" xfId="1" applyNumberFormat="1" applyFont="1" applyFill="1" applyBorder="1" applyAlignment="1">
      <alignment horizontal="center" vertical="center" wrapText="1" readingOrder="1"/>
    </xf>
    <xf numFmtId="3" fontId="11" fillId="6" borderId="4" xfId="1" applyNumberFormat="1" applyFont="1" applyFill="1" applyBorder="1" applyAlignment="1">
      <alignment horizontal="center" vertical="center" wrapText="1" readingOrder="1"/>
    </xf>
    <xf numFmtId="3" fontId="11" fillId="6" borderId="5" xfId="1" applyNumberFormat="1" applyFont="1" applyFill="1" applyBorder="1" applyAlignment="1">
      <alignment horizontal="center" vertical="center" wrapText="1" readingOrder="1"/>
    </xf>
    <xf numFmtId="3" fontId="11" fillId="6" borderId="6" xfId="1" applyNumberFormat="1" applyFont="1" applyFill="1" applyBorder="1" applyAlignment="1">
      <alignment horizontal="center" vertical="center" wrapText="1" readingOrder="1"/>
    </xf>
    <xf numFmtId="0" fontId="11" fillId="0" borderId="9" xfId="1" applyFont="1" applyBorder="1" applyAlignment="1">
      <alignment horizontal="center" vertical="center" wrapText="1"/>
    </xf>
    <xf numFmtId="0" fontId="11" fillId="0" borderId="9" xfId="1" applyFont="1" applyBorder="1" applyAlignment="1">
      <alignment horizontal="left" vertical="center" wrapText="1"/>
    </xf>
    <xf numFmtId="0" fontId="11" fillId="0" borderId="13" xfId="1" applyFont="1" applyBorder="1" applyAlignment="1">
      <alignment horizontal="center" vertical="center" shrinkToFit="1"/>
    </xf>
    <xf numFmtId="38" fontId="11" fillId="0" borderId="13" xfId="2" applyFont="1" applyFill="1" applyBorder="1" applyAlignment="1">
      <alignment horizontal="center" vertical="center" readingOrder="1"/>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2" fillId="0" borderId="7" xfId="1" applyFont="1" applyBorder="1" applyAlignment="1">
      <alignment horizontal="center" vertical="center" readingOrder="1"/>
    </xf>
    <xf numFmtId="0" fontId="2" fillId="0" borderId="8" xfId="1" applyFont="1" applyBorder="1" applyAlignment="1">
      <alignment horizontal="center" vertical="center" readingOrder="1"/>
    </xf>
    <xf numFmtId="0" fontId="2" fillId="0" borderId="10" xfId="1" applyFont="1" applyBorder="1" applyAlignment="1">
      <alignment horizontal="center" vertical="center" readingOrder="1"/>
    </xf>
    <xf numFmtId="0" fontId="2" fillId="0" borderId="4" xfId="1" applyFont="1" applyBorder="1" applyAlignment="1">
      <alignment horizontal="center" vertical="center" readingOrder="1"/>
    </xf>
    <xf numFmtId="0" fontId="2" fillId="0" borderId="5" xfId="1" applyFont="1" applyBorder="1" applyAlignment="1">
      <alignment horizontal="center" vertical="center" readingOrder="1"/>
    </xf>
    <xf numFmtId="0" fontId="2" fillId="0" borderId="6" xfId="1" applyFont="1" applyBorder="1" applyAlignment="1">
      <alignment horizontal="center" vertical="center" readingOrder="1"/>
    </xf>
    <xf numFmtId="0" fontId="26" fillId="0" borderId="7" xfId="1" applyFont="1" applyBorder="1" applyAlignment="1">
      <alignment vertical="center" wrapText="1" readingOrder="1"/>
    </xf>
    <xf numFmtId="0" fontId="11" fillId="0" borderId="11" xfId="1" applyFont="1" applyBorder="1" applyAlignment="1">
      <alignment horizontal="left" vertical="center" wrapText="1"/>
    </xf>
    <xf numFmtId="0" fontId="9" fillId="0" borderId="13" xfId="1" applyFont="1" applyBorder="1" applyAlignment="1">
      <alignment horizontal="center" vertical="center" textRotation="255" wrapText="1"/>
    </xf>
    <xf numFmtId="0" fontId="9" fillId="0" borderId="20" xfId="1" applyFont="1" applyBorder="1" applyAlignment="1">
      <alignment horizontal="center" vertical="center" textRotation="255" wrapText="1"/>
    </xf>
    <xf numFmtId="0" fontId="9" fillId="0" borderId="43" xfId="1" applyFont="1" applyBorder="1" applyAlignment="1">
      <alignment horizontal="center" vertical="center" textRotation="255" wrapText="1"/>
    </xf>
    <xf numFmtId="0" fontId="11" fillId="0" borderId="9" xfId="1" applyFont="1" applyBorder="1" applyAlignment="1">
      <alignment horizontal="left" vertical="center" wrapText="1" readingOrder="1"/>
    </xf>
    <xf numFmtId="38" fontId="11" fillId="0" borderId="9" xfId="2" applyFont="1" applyFill="1" applyBorder="1" applyAlignment="1">
      <alignment horizontal="left" vertical="center" wrapText="1" readingOrder="1"/>
    </xf>
    <xf numFmtId="38" fontId="11" fillId="0" borderId="9" xfId="2" applyFont="1" applyFill="1" applyBorder="1" applyAlignment="1">
      <alignment horizontal="left" vertical="center" readingOrder="1"/>
    </xf>
    <xf numFmtId="0" fontId="11" fillId="0" borderId="13" xfId="1" applyFont="1" applyBorder="1" applyAlignment="1">
      <alignment horizontal="center" vertical="center" wrapText="1"/>
    </xf>
    <xf numFmtId="0" fontId="11" fillId="0" borderId="43" xfId="1" applyFont="1" applyBorder="1" applyAlignment="1">
      <alignment horizontal="center" vertical="center" wrapText="1"/>
    </xf>
    <xf numFmtId="38" fontId="28" fillId="0" borderId="7" xfId="2" applyFont="1" applyFill="1" applyBorder="1" applyAlignment="1">
      <alignment horizontal="center" vertical="center" readingOrder="1"/>
    </xf>
    <xf numFmtId="38" fontId="28" fillId="0" borderId="8" xfId="2" applyFont="1" applyFill="1" applyBorder="1" applyAlignment="1">
      <alignment horizontal="center" vertical="center" readingOrder="1"/>
    </xf>
    <xf numFmtId="38" fontId="28" fillId="0" borderId="10" xfId="2" applyFont="1" applyFill="1" applyBorder="1" applyAlignment="1">
      <alignment horizontal="center" vertical="center" readingOrder="1"/>
    </xf>
    <xf numFmtId="0" fontId="11" fillId="0" borderId="7" xfId="1" applyFont="1" applyBorder="1" applyAlignment="1">
      <alignment horizontal="left" vertical="center" wrapText="1" readingOrder="1"/>
    </xf>
    <xf numFmtId="0" fontId="11" fillId="0" borderId="8" xfId="1" applyFont="1" applyBorder="1" applyAlignment="1">
      <alignment horizontal="left" vertical="center" wrapText="1" readingOrder="1"/>
    </xf>
    <xf numFmtId="0" fontId="11" fillId="0" borderId="10" xfId="1" applyFont="1" applyBorder="1" applyAlignment="1">
      <alignment horizontal="left" vertical="center" wrapText="1" readingOrder="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11" xfId="1" applyFont="1" applyBorder="1" applyAlignment="1">
      <alignment horizontal="left" vertical="center" wrapText="1" readingOrder="1"/>
    </xf>
    <xf numFmtId="0" fontId="11" fillId="0" borderId="0" xfId="1" applyFont="1" applyAlignment="1">
      <alignment horizontal="left" vertical="center" wrapText="1" readingOrder="1"/>
    </xf>
    <xf numFmtId="0" fontId="11" fillId="0" borderId="12" xfId="1" applyFont="1" applyBorder="1" applyAlignment="1">
      <alignment horizontal="left" vertical="center" wrapText="1" readingOrder="1"/>
    </xf>
    <xf numFmtId="38" fontId="11" fillId="0" borderId="1" xfId="2" applyFont="1" applyFill="1" applyBorder="1" applyAlignment="1">
      <alignment horizontal="left" vertical="center" wrapText="1" readingOrder="1"/>
    </xf>
    <xf numFmtId="38" fontId="11" fillId="0" borderId="2" xfId="2" applyFont="1" applyFill="1" applyBorder="1" applyAlignment="1">
      <alignment horizontal="left" vertical="center" wrapText="1" readingOrder="1"/>
    </xf>
    <xf numFmtId="38" fontId="11" fillId="0" borderId="3" xfId="2" applyFont="1" applyFill="1" applyBorder="1" applyAlignment="1">
      <alignment horizontal="left" vertical="center" wrapText="1" readingOrder="1"/>
    </xf>
    <xf numFmtId="38" fontId="11" fillId="0" borderId="4" xfId="2" applyFont="1" applyFill="1" applyBorder="1" applyAlignment="1">
      <alignment horizontal="left" vertical="center" wrapText="1" readingOrder="1"/>
    </xf>
    <xf numFmtId="38" fontId="11" fillId="0" borderId="5" xfId="2" applyFont="1" applyFill="1" applyBorder="1" applyAlignment="1">
      <alignment horizontal="left" vertical="center" wrapText="1" readingOrder="1"/>
    </xf>
    <xf numFmtId="38" fontId="11" fillId="0" borderId="6" xfId="2" applyFont="1" applyFill="1" applyBorder="1" applyAlignment="1">
      <alignment horizontal="left" vertical="center" wrapText="1" readingOrder="1"/>
    </xf>
    <xf numFmtId="0" fontId="11" fillId="0" borderId="10" xfId="1" applyFont="1" applyBorder="1" applyAlignment="1">
      <alignment horizontal="center" vertical="center"/>
    </xf>
    <xf numFmtId="38" fontId="11" fillId="0" borderId="4" xfId="2" applyFont="1" applyFill="1" applyBorder="1" applyAlignment="1">
      <alignment horizontal="left" vertical="center" readingOrder="1"/>
    </xf>
    <xf numFmtId="38" fontId="11" fillId="0" borderId="5" xfId="2" applyFont="1" applyFill="1" applyBorder="1" applyAlignment="1">
      <alignment horizontal="left" vertical="center" readingOrder="1"/>
    </xf>
    <xf numFmtId="38" fontId="11" fillId="0" borderId="6" xfId="2" applyFont="1" applyFill="1" applyBorder="1" applyAlignment="1">
      <alignment horizontal="left" vertical="center" readingOrder="1"/>
    </xf>
    <xf numFmtId="0" fontId="11" fillId="0" borderId="7" xfId="1" applyFont="1" applyBorder="1" applyAlignment="1">
      <alignment horizontal="center" vertical="center" wrapText="1" readingOrder="1"/>
    </xf>
    <xf numFmtId="0" fontId="11" fillId="0" borderId="8" xfId="1" applyFont="1" applyBorder="1" applyAlignment="1">
      <alignment horizontal="center" vertical="center" wrapText="1" readingOrder="1"/>
    </xf>
    <xf numFmtId="0" fontId="11" fillId="0" borderId="10" xfId="1" applyFont="1" applyBorder="1" applyAlignment="1">
      <alignment horizontal="center" vertical="center" wrapText="1" readingOrder="1"/>
    </xf>
    <xf numFmtId="0" fontId="11" fillId="0" borderId="13" xfId="1" applyFont="1" applyBorder="1" applyAlignment="1">
      <alignment horizontal="left" vertical="center" wrapText="1"/>
    </xf>
    <xf numFmtId="38" fontId="11" fillId="0" borderId="9" xfId="2" quotePrefix="1" applyFont="1" applyFill="1" applyBorder="1" applyAlignment="1">
      <alignment horizontal="center" vertical="center" readingOrder="1"/>
    </xf>
    <xf numFmtId="0" fontId="11" fillId="0" borderId="9" xfId="1" applyFont="1" applyBorder="1" applyAlignment="1">
      <alignment vertical="center" wrapText="1"/>
    </xf>
    <xf numFmtId="0" fontId="11" fillId="0" borderId="9" xfId="1" applyFont="1" applyBorder="1" applyAlignment="1">
      <alignment horizontal="left" vertical="top" wrapText="1"/>
    </xf>
    <xf numFmtId="0" fontId="11" fillId="0" borderId="3" xfId="1" applyFont="1" applyBorder="1" applyAlignment="1">
      <alignment horizontal="center" vertical="center" wrapText="1" readingOrder="1"/>
    </xf>
    <xf numFmtId="0" fontId="11" fillId="0" borderId="12" xfId="1" applyFont="1" applyBorder="1" applyAlignment="1">
      <alignment horizontal="center" vertical="center" wrapText="1" readingOrder="1"/>
    </xf>
    <xf numFmtId="0" fontId="11" fillId="0" borderId="6" xfId="1" applyFont="1" applyBorder="1" applyAlignment="1">
      <alignment horizontal="center" vertical="center" wrapText="1" readingOrder="1"/>
    </xf>
    <xf numFmtId="38" fontId="28" fillId="0" borderId="9" xfId="2" quotePrefix="1" applyFont="1" applyFill="1" applyBorder="1" applyAlignment="1">
      <alignment horizontal="center" vertical="center" readingOrder="1"/>
    </xf>
    <xf numFmtId="0" fontId="2" fillId="0" borderId="13" xfId="1" applyFont="1" applyBorder="1" applyAlignment="1">
      <alignment horizontal="center" vertical="center"/>
    </xf>
    <xf numFmtId="0" fontId="2" fillId="0" borderId="20" xfId="1" applyFont="1" applyBorder="1" applyAlignment="1">
      <alignment horizontal="center" vertical="center"/>
    </xf>
    <xf numFmtId="0" fontId="2" fillId="0" borderId="43" xfId="1" applyFont="1" applyBorder="1" applyAlignment="1">
      <alignment horizontal="center" vertical="center"/>
    </xf>
    <xf numFmtId="38" fontId="28" fillId="0" borderId="7" xfId="2" quotePrefix="1" applyFont="1" applyFill="1" applyBorder="1" applyAlignment="1">
      <alignment horizontal="center" vertical="center" readingOrder="1"/>
    </xf>
    <xf numFmtId="38" fontId="28" fillId="0" borderId="8" xfId="2" quotePrefix="1" applyFont="1" applyFill="1" applyBorder="1" applyAlignment="1">
      <alignment horizontal="center" vertical="center" readingOrder="1"/>
    </xf>
    <xf numFmtId="38" fontId="28" fillId="0" borderId="10" xfId="2" quotePrefix="1" applyFont="1" applyFill="1" applyBorder="1" applyAlignment="1">
      <alignment horizontal="center" vertical="center" readingOrder="1"/>
    </xf>
    <xf numFmtId="38" fontId="34" fillId="0" borderId="9" xfId="2" applyFont="1" applyBorder="1" applyAlignment="1">
      <alignment horizontal="center" vertical="center" wrapText="1"/>
    </xf>
    <xf numFmtId="38" fontId="34" fillId="0" borderId="9" xfId="2" applyFont="1" applyBorder="1" applyAlignment="1">
      <alignment horizontal="center" vertical="center"/>
    </xf>
    <xf numFmtId="38" fontId="34" fillId="0" borderId="7" xfId="2" applyFont="1" applyBorder="1" applyAlignment="1">
      <alignment horizontal="center" vertical="center"/>
    </xf>
    <xf numFmtId="38" fontId="34" fillId="0" borderId="13" xfId="2" applyFont="1" applyBorder="1" applyAlignment="1">
      <alignment horizontal="center" vertical="center"/>
    </xf>
    <xf numFmtId="38" fontId="34" fillId="0" borderId="43" xfId="2" applyFont="1" applyBorder="1" applyAlignment="1">
      <alignment horizontal="center" vertical="center"/>
    </xf>
    <xf numFmtId="38" fontId="34" fillId="0" borderId="11" xfId="2" applyFont="1" applyBorder="1" applyAlignment="1">
      <alignment vertical="center" wrapText="1"/>
    </xf>
    <xf numFmtId="38" fontId="34" fillId="0" borderId="0" xfId="2" applyFont="1" applyBorder="1" applyAlignment="1">
      <alignment vertical="center" wrapText="1"/>
    </xf>
    <xf numFmtId="38" fontId="34" fillId="0" borderId="12" xfId="2" applyFont="1" applyBorder="1" applyAlignment="1">
      <alignment vertical="center" wrapText="1"/>
    </xf>
    <xf numFmtId="38" fontId="34" fillId="0" borderId="4" xfId="2" applyFont="1" applyBorder="1" applyAlignment="1">
      <alignment vertical="center" wrapText="1"/>
    </xf>
    <xf numFmtId="38" fontId="34" fillId="0" borderId="5" xfId="2" applyFont="1" applyBorder="1" applyAlignment="1">
      <alignment vertical="center" wrapText="1"/>
    </xf>
    <xf numFmtId="38" fontId="34" fillId="0" borderId="6" xfId="2" applyFont="1" applyBorder="1" applyAlignment="1">
      <alignment vertical="center" wrapText="1"/>
    </xf>
  </cellXfs>
  <cellStyles count="3">
    <cellStyle name="桁区切り 2" xfId="2" xr:uid="{F8F3E5AF-FF8E-4302-9DAC-EF39BFCB3544}"/>
    <cellStyle name="標準" xfId="0" builtinId="0"/>
    <cellStyle name="標準 2" xfId="1" xr:uid="{B2B4592B-244A-4540-B3E9-AB0B7C75E0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44</xdr:col>
      <xdr:colOff>28575</xdr:colOff>
      <xdr:row>28</xdr:row>
      <xdr:rowOff>161925</xdr:rowOff>
    </xdr:from>
    <xdr:to>
      <xdr:col>45</xdr:col>
      <xdr:colOff>200025</xdr:colOff>
      <xdr:row>28</xdr:row>
      <xdr:rowOff>161925</xdr:rowOff>
    </xdr:to>
    <xdr:sp macro="" textlink="">
      <xdr:nvSpPr>
        <xdr:cNvPr id="2" name="Line 1">
          <a:extLst>
            <a:ext uri="{FF2B5EF4-FFF2-40B4-BE49-F238E27FC236}">
              <a16:creationId xmlns:a16="http://schemas.microsoft.com/office/drawing/2014/main" id="{312E784E-6657-4445-9D58-57AB7AD02ABC}"/>
            </a:ext>
          </a:extLst>
        </xdr:cNvPr>
        <xdr:cNvSpPr>
          <a:spLocks noChangeShapeType="1"/>
        </xdr:cNvSpPr>
      </xdr:nvSpPr>
      <xdr:spPr bwMode="auto">
        <a:xfrm>
          <a:off x="10868025" y="8677275"/>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266700</xdr:colOff>
      <xdr:row>29</xdr:row>
      <xdr:rowOff>285750</xdr:rowOff>
    </xdr:from>
    <xdr:to>
      <xdr:col>41</xdr:col>
      <xdr:colOff>266700</xdr:colOff>
      <xdr:row>36</xdr:row>
      <xdr:rowOff>114300</xdr:rowOff>
    </xdr:to>
    <xdr:sp macro="" textlink="">
      <xdr:nvSpPr>
        <xdr:cNvPr id="3" name="Line 2">
          <a:extLst>
            <a:ext uri="{FF2B5EF4-FFF2-40B4-BE49-F238E27FC236}">
              <a16:creationId xmlns:a16="http://schemas.microsoft.com/office/drawing/2014/main" id="{1D6BD5E1-B84D-4A14-BC2A-4D12ED353D6D}"/>
            </a:ext>
          </a:extLst>
        </xdr:cNvPr>
        <xdr:cNvSpPr>
          <a:spLocks noChangeShapeType="1"/>
        </xdr:cNvSpPr>
      </xdr:nvSpPr>
      <xdr:spPr bwMode="auto">
        <a:xfrm flipH="1">
          <a:off x="10353675" y="9096375"/>
          <a:ext cx="0" cy="1895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266700</xdr:colOff>
      <xdr:row>36</xdr:row>
      <xdr:rowOff>123825</xdr:rowOff>
    </xdr:from>
    <xdr:to>
      <xdr:col>45</xdr:col>
      <xdr:colOff>190500</xdr:colOff>
      <xdr:row>36</xdr:row>
      <xdr:rowOff>123825</xdr:rowOff>
    </xdr:to>
    <xdr:sp macro="" textlink="">
      <xdr:nvSpPr>
        <xdr:cNvPr id="4" name="Line 3">
          <a:extLst>
            <a:ext uri="{FF2B5EF4-FFF2-40B4-BE49-F238E27FC236}">
              <a16:creationId xmlns:a16="http://schemas.microsoft.com/office/drawing/2014/main" id="{407D05BE-BCDB-4410-86A0-686DDE67F30E}"/>
            </a:ext>
          </a:extLst>
        </xdr:cNvPr>
        <xdr:cNvSpPr>
          <a:spLocks noChangeShapeType="1"/>
        </xdr:cNvSpPr>
      </xdr:nvSpPr>
      <xdr:spPr bwMode="auto">
        <a:xfrm flipV="1">
          <a:off x="10353675" y="11001375"/>
          <a:ext cx="962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76200</xdr:colOff>
      <xdr:row>28</xdr:row>
      <xdr:rowOff>66675</xdr:rowOff>
    </xdr:from>
    <xdr:to>
      <xdr:col>73</xdr:col>
      <xdr:colOff>190500</xdr:colOff>
      <xdr:row>28</xdr:row>
      <xdr:rowOff>76200</xdr:rowOff>
    </xdr:to>
    <xdr:sp macro="" textlink="">
      <xdr:nvSpPr>
        <xdr:cNvPr id="5" name="Line 4">
          <a:extLst>
            <a:ext uri="{FF2B5EF4-FFF2-40B4-BE49-F238E27FC236}">
              <a16:creationId xmlns:a16="http://schemas.microsoft.com/office/drawing/2014/main" id="{99593DC7-CF4D-4544-BC8D-44D3E1907BD3}"/>
            </a:ext>
          </a:extLst>
        </xdr:cNvPr>
        <xdr:cNvSpPr>
          <a:spLocks noChangeShapeType="1"/>
        </xdr:cNvSpPr>
      </xdr:nvSpPr>
      <xdr:spPr bwMode="auto">
        <a:xfrm flipH="1">
          <a:off x="12868275" y="8582025"/>
          <a:ext cx="5057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75</xdr:col>
      <xdr:colOff>9525</xdr:colOff>
      <xdr:row>20</xdr:row>
      <xdr:rowOff>0</xdr:rowOff>
    </xdr:from>
    <xdr:to>
      <xdr:col>75</xdr:col>
      <xdr:colOff>9525</xdr:colOff>
      <xdr:row>30</xdr:row>
      <xdr:rowOff>9525</xdr:rowOff>
    </xdr:to>
    <xdr:sp macro="" textlink="">
      <xdr:nvSpPr>
        <xdr:cNvPr id="6" name="Line 6">
          <a:extLst>
            <a:ext uri="{FF2B5EF4-FFF2-40B4-BE49-F238E27FC236}">
              <a16:creationId xmlns:a16="http://schemas.microsoft.com/office/drawing/2014/main" id="{BCA7CBC5-0DE1-40FE-B66D-98549F84ED67}"/>
            </a:ext>
          </a:extLst>
        </xdr:cNvPr>
        <xdr:cNvSpPr>
          <a:spLocks noChangeShapeType="1"/>
        </xdr:cNvSpPr>
      </xdr:nvSpPr>
      <xdr:spPr bwMode="auto">
        <a:xfrm>
          <a:off x="18354675" y="6067425"/>
          <a:ext cx="0" cy="304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38100</xdr:colOff>
      <xdr:row>33</xdr:row>
      <xdr:rowOff>123825</xdr:rowOff>
    </xdr:from>
    <xdr:to>
      <xdr:col>72</xdr:col>
      <xdr:colOff>180975</xdr:colOff>
      <xdr:row>33</xdr:row>
      <xdr:rowOff>123825</xdr:rowOff>
    </xdr:to>
    <xdr:sp macro="" textlink="">
      <xdr:nvSpPr>
        <xdr:cNvPr id="7" name="Line 7">
          <a:extLst>
            <a:ext uri="{FF2B5EF4-FFF2-40B4-BE49-F238E27FC236}">
              <a16:creationId xmlns:a16="http://schemas.microsoft.com/office/drawing/2014/main" id="{56E10315-7AEB-40C6-AEA7-2AA872EB0F87}"/>
            </a:ext>
          </a:extLst>
        </xdr:cNvPr>
        <xdr:cNvSpPr>
          <a:spLocks noChangeShapeType="1"/>
        </xdr:cNvSpPr>
      </xdr:nvSpPr>
      <xdr:spPr bwMode="auto">
        <a:xfrm flipV="1">
          <a:off x="12830175" y="10115550"/>
          <a:ext cx="4848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38100</xdr:colOff>
      <xdr:row>36</xdr:row>
      <xdr:rowOff>133350</xdr:rowOff>
    </xdr:from>
    <xdr:to>
      <xdr:col>54</xdr:col>
      <xdr:colOff>47625</xdr:colOff>
      <xdr:row>36</xdr:row>
      <xdr:rowOff>133350</xdr:rowOff>
    </xdr:to>
    <xdr:sp macro="" textlink="">
      <xdr:nvSpPr>
        <xdr:cNvPr id="8" name="Line 8">
          <a:extLst>
            <a:ext uri="{FF2B5EF4-FFF2-40B4-BE49-F238E27FC236}">
              <a16:creationId xmlns:a16="http://schemas.microsoft.com/office/drawing/2014/main" id="{63AB036C-F748-41AE-A396-49FE12CE4146}"/>
            </a:ext>
          </a:extLst>
        </xdr:cNvPr>
        <xdr:cNvSpPr>
          <a:spLocks noChangeShapeType="1"/>
        </xdr:cNvSpPr>
      </xdr:nvSpPr>
      <xdr:spPr bwMode="auto">
        <a:xfrm flipH="1">
          <a:off x="12830175" y="11010900"/>
          <a:ext cx="485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47625</xdr:colOff>
      <xdr:row>36</xdr:row>
      <xdr:rowOff>123825</xdr:rowOff>
    </xdr:from>
    <xdr:to>
      <xdr:col>54</xdr:col>
      <xdr:colOff>66675</xdr:colOff>
      <xdr:row>42</xdr:row>
      <xdr:rowOff>104775</xdr:rowOff>
    </xdr:to>
    <xdr:sp macro="" textlink="">
      <xdr:nvSpPr>
        <xdr:cNvPr id="9" name="Line 9">
          <a:extLst>
            <a:ext uri="{FF2B5EF4-FFF2-40B4-BE49-F238E27FC236}">
              <a16:creationId xmlns:a16="http://schemas.microsoft.com/office/drawing/2014/main" id="{2CE2C7A0-580A-4225-B143-844BCDE84DB8}"/>
            </a:ext>
          </a:extLst>
        </xdr:cNvPr>
        <xdr:cNvSpPr>
          <a:spLocks noChangeShapeType="1"/>
        </xdr:cNvSpPr>
      </xdr:nvSpPr>
      <xdr:spPr bwMode="auto">
        <a:xfrm>
          <a:off x="13315950" y="11001375"/>
          <a:ext cx="19050" cy="1752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42</xdr:row>
      <xdr:rowOff>104775</xdr:rowOff>
    </xdr:from>
    <xdr:to>
      <xdr:col>74</xdr:col>
      <xdr:colOff>142875</xdr:colOff>
      <xdr:row>42</xdr:row>
      <xdr:rowOff>123825</xdr:rowOff>
    </xdr:to>
    <xdr:sp macro="" textlink="">
      <xdr:nvSpPr>
        <xdr:cNvPr id="10" name="Line 10">
          <a:extLst>
            <a:ext uri="{FF2B5EF4-FFF2-40B4-BE49-F238E27FC236}">
              <a16:creationId xmlns:a16="http://schemas.microsoft.com/office/drawing/2014/main" id="{D6875BCE-152E-462E-BF5D-40D18A24A73C}"/>
            </a:ext>
          </a:extLst>
        </xdr:cNvPr>
        <xdr:cNvSpPr>
          <a:spLocks noChangeShapeType="1"/>
        </xdr:cNvSpPr>
      </xdr:nvSpPr>
      <xdr:spPr bwMode="auto">
        <a:xfrm>
          <a:off x="13335000" y="12753975"/>
          <a:ext cx="484822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114300</xdr:colOff>
      <xdr:row>7</xdr:row>
      <xdr:rowOff>0</xdr:rowOff>
    </xdr:from>
    <xdr:to>
      <xdr:col>47</xdr:col>
      <xdr:colOff>114300</xdr:colOff>
      <xdr:row>8</xdr:row>
      <xdr:rowOff>0</xdr:rowOff>
    </xdr:to>
    <xdr:sp macro="" textlink="">
      <xdr:nvSpPr>
        <xdr:cNvPr id="11" name="Line 12">
          <a:extLst>
            <a:ext uri="{FF2B5EF4-FFF2-40B4-BE49-F238E27FC236}">
              <a16:creationId xmlns:a16="http://schemas.microsoft.com/office/drawing/2014/main" id="{3D97D1D9-4062-43C8-BBA2-9A3CEE7EB9A1}"/>
            </a:ext>
          </a:extLst>
        </xdr:cNvPr>
        <xdr:cNvSpPr>
          <a:spLocks noChangeShapeType="1"/>
        </xdr:cNvSpPr>
      </xdr:nvSpPr>
      <xdr:spPr bwMode="auto">
        <a:xfrm flipV="1">
          <a:off x="11715750" y="2066925"/>
          <a:ext cx="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7</xdr:row>
      <xdr:rowOff>0</xdr:rowOff>
    </xdr:from>
    <xdr:to>
      <xdr:col>50</xdr:col>
      <xdr:colOff>114300</xdr:colOff>
      <xdr:row>7</xdr:row>
      <xdr:rowOff>219075</xdr:rowOff>
    </xdr:to>
    <xdr:sp macro="" textlink="">
      <xdr:nvSpPr>
        <xdr:cNvPr id="12" name="Line 13">
          <a:extLst>
            <a:ext uri="{FF2B5EF4-FFF2-40B4-BE49-F238E27FC236}">
              <a16:creationId xmlns:a16="http://schemas.microsoft.com/office/drawing/2014/main" id="{2CE980EF-8CDC-47BB-800C-110A0A07BDB0}"/>
            </a:ext>
          </a:extLst>
        </xdr:cNvPr>
        <xdr:cNvSpPr>
          <a:spLocks noChangeShapeType="1"/>
        </xdr:cNvSpPr>
      </xdr:nvSpPr>
      <xdr:spPr bwMode="auto">
        <a:xfrm flipV="1">
          <a:off x="12430125" y="206692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114300</xdr:colOff>
      <xdr:row>7</xdr:row>
      <xdr:rowOff>0</xdr:rowOff>
    </xdr:from>
    <xdr:to>
      <xdr:col>50</xdr:col>
      <xdr:colOff>114300</xdr:colOff>
      <xdr:row>7</xdr:row>
      <xdr:rowOff>0</xdr:rowOff>
    </xdr:to>
    <xdr:sp macro="" textlink="">
      <xdr:nvSpPr>
        <xdr:cNvPr id="13" name="Line 14">
          <a:extLst>
            <a:ext uri="{FF2B5EF4-FFF2-40B4-BE49-F238E27FC236}">
              <a16:creationId xmlns:a16="http://schemas.microsoft.com/office/drawing/2014/main" id="{33828CF7-57E1-4849-B5BB-D294A55923E5}"/>
            </a:ext>
          </a:extLst>
        </xdr:cNvPr>
        <xdr:cNvSpPr>
          <a:spLocks noChangeShapeType="1"/>
        </xdr:cNvSpPr>
      </xdr:nvSpPr>
      <xdr:spPr bwMode="auto">
        <a:xfrm>
          <a:off x="11715750" y="2066925"/>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6</xdr:row>
      <xdr:rowOff>9525</xdr:rowOff>
    </xdr:from>
    <xdr:to>
      <xdr:col>49</xdr:col>
      <xdr:colOff>0</xdr:colOff>
      <xdr:row>6</xdr:row>
      <xdr:rowOff>219075</xdr:rowOff>
    </xdr:to>
    <xdr:sp macro="" textlink="">
      <xdr:nvSpPr>
        <xdr:cNvPr id="14" name="Line 15">
          <a:extLst>
            <a:ext uri="{FF2B5EF4-FFF2-40B4-BE49-F238E27FC236}">
              <a16:creationId xmlns:a16="http://schemas.microsoft.com/office/drawing/2014/main" id="{2AFEE6E6-950B-4D9F-8374-3D21A69CFEF1}"/>
            </a:ext>
          </a:extLst>
        </xdr:cNvPr>
        <xdr:cNvSpPr>
          <a:spLocks noChangeShapeType="1"/>
        </xdr:cNvSpPr>
      </xdr:nvSpPr>
      <xdr:spPr bwMode="auto">
        <a:xfrm flipV="1">
          <a:off x="12077700" y="178117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85725</xdr:colOff>
      <xdr:row>5</xdr:row>
      <xdr:rowOff>47625</xdr:rowOff>
    </xdr:from>
    <xdr:to>
      <xdr:col>17</xdr:col>
      <xdr:colOff>152400</xdr:colOff>
      <xdr:row>7</xdr:row>
      <xdr:rowOff>209550</xdr:rowOff>
    </xdr:to>
    <xdr:sp macro="" textlink="">
      <xdr:nvSpPr>
        <xdr:cNvPr id="15" name="Line 16">
          <a:extLst>
            <a:ext uri="{FF2B5EF4-FFF2-40B4-BE49-F238E27FC236}">
              <a16:creationId xmlns:a16="http://schemas.microsoft.com/office/drawing/2014/main" id="{82FDA7F3-894B-43C9-A63E-E1F84733C95D}"/>
            </a:ext>
          </a:extLst>
        </xdr:cNvPr>
        <xdr:cNvSpPr>
          <a:spLocks noChangeShapeType="1"/>
        </xdr:cNvSpPr>
      </xdr:nvSpPr>
      <xdr:spPr bwMode="auto">
        <a:xfrm flipV="1">
          <a:off x="3990975" y="1524000"/>
          <a:ext cx="314325" cy="752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85725</xdr:colOff>
      <xdr:row>26</xdr:row>
      <xdr:rowOff>9525</xdr:rowOff>
    </xdr:from>
    <xdr:to>
      <xdr:col>39</xdr:col>
      <xdr:colOff>190500</xdr:colOff>
      <xdr:row>26</xdr:row>
      <xdr:rowOff>9525</xdr:rowOff>
    </xdr:to>
    <xdr:sp macro="" textlink="">
      <xdr:nvSpPr>
        <xdr:cNvPr id="16" name="Line 21">
          <a:extLst>
            <a:ext uri="{FF2B5EF4-FFF2-40B4-BE49-F238E27FC236}">
              <a16:creationId xmlns:a16="http://schemas.microsoft.com/office/drawing/2014/main" id="{692361F4-7528-41A4-9AF2-E70F571A6044}"/>
            </a:ext>
          </a:extLst>
        </xdr:cNvPr>
        <xdr:cNvSpPr>
          <a:spLocks noChangeShapeType="1"/>
        </xdr:cNvSpPr>
      </xdr:nvSpPr>
      <xdr:spPr bwMode="auto">
        <a:xfrm flipV="1">
          <a:off x="8982075" y="7934325"/>
          <a:ext cx="819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114300</xdr:colOff>
      <xdr:row>7</xdr:row>
      <xdr:rowOff>0</xdr:rowOff>
    </xdr:from>
    <xdr:to>
      <xdr:col>62</xdr:col>
      <xdr:colOff>114300</xdr:colOff>
      <xdr:row>8</xdr:row>
      <xdr:rowOff>0</xdr:rowOff>
    </xdr:to>
    <xdr:cxnSp macro="">
      <xdr:nvCxnSpPr>
        <xdr:cNvPr id="17" name="直線矢印コネクタ 26">
          <a:extLst>
            <a:ext uri="{FF2B5EF4-FFF2-40B4-BE49-F238E27FC236}">
              <a16:creationId xmlns:a16="http://schemas.microsoft.com/office/drawing/2014/main" id="{481F5EF7-0A01-4835-A439-B53A2AD5D619}"/>
            </a:ext>
          </a:extLst>
        </xdr:cNvPr>
        <xdr:cNvCxnSpPr>
          <a:cxnSpLocks noChangeShapeType="1"/>
        </xdr:cNvCxnSpPr>
      </xdr:nvCxnSpPr>
      <xdr:spPr bwMode="auto">
        <a:xfrm rot="5400000" flipH="1" flipV="1">
          <a:off x="15082837" y="2214563"/>
          <a:ext cx="29527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74</xdr:col>
      <xdr:colOff>142875</xdr:colOff>
      <xdr:row>42</xdr:row>
      <xdr:rowOff>9525</xdr:rowOff>
    </xdr:from>
    <xdr:to>
      <xdr:col>74</xdr:col>
      <xdr:colOff>142875</xdr:colOff>
      <xdr:row>42</xdr:row>
      <xdr:rowOff>123825</xdr:rowOff>
    </xdr:to>
    <xdr:sp macro="" textlink="">
      <xdr:nvSpPr>
        <xdr:cNvPr id="18" name="Line 11">
          <a:extLst>
            <a:ext uri="{FF2B5EF4-FFF2-40B4-BE49-F238E27FC236}">
              <a16:creationId xmlns:a16="http://schemas.microsoft.com/office/drawing/2014/main" id="{2BD4E56E-892D-4C18-8C0F-6772062FFDBE}"/>
            </a:ext>
          </a:extLst>
        </xdr:cNvPr>
        <xdr:cNvSpPr>
          <a:spLocks noChangeShapeType="1"/>
        </xdr:cNvSpPr>
      </xdr:nvSpPr>
      <xdr:spPr bwMode="auto">
        <a:xfrm flipV="1">
          <a:off x="18183225" y="12658725"/>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190500</xdr:colOff>
      <xdr:row>20</xdr:row>
      <xdr:rowOff>9525</xdr:rowOff>
    </xdr:from>
    <xdr:to>
      <xdr:col>73</xdr:col>
      <xdr:colOff>190500</xdr:colOff>
      <xdr:row>28</xdr:row>
      <xdr:rowOff>66675</xdr:rowOff>
    </xdr:to>
    <xdr:cxnSp macro="">
      <xdr:nvCxnSpPr>
        <xdr:cNvPr id="19" name="直線矢印コネクタ 2">
          <a:extLst>
            <a:ext uri="{FF2B5EF4-FFF2-40B4-BE49-F238E27FC236}">
              <a16:creationId xmlns:a16="http://schemas.microsoft.com/office/drawing/2014/main" id="{AF5D6F8D-5B76-4CEF-B79A-947B3AE673C8}"/>
            </a:ext>
          </a:extLst>
        </xdr:cNvPr>
        <xdr:cNvCxnSpPr>
          <a:cxnSpLocks noChangeShapeType="1"/>
          <a:stCxn id="5" idx="0"/>
        </xdr:cNvCxnSpPr>
      </xdr:nvCxnSpPr>
      <xdr:spPr bwMode="auto">
        <a:xfrm flipV="1">
          <a:off x="17926050" y="6076950"/>
          <a:ext cx="0" cy="2505075"/>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168910</xdr:colOff>
      <xdr:row>30</xdr:row>
      <xdr:rowOff>139700</xdr:rowOff>
    </xdr:from>
    <xdr:to>
      <xdr:col>24</xdr:col>
      <xdr:colOff>124460</xdr:colOff>
      <xdr:row>32</xdr:row>
      <xdr:rowOff>206375</xdr:rowOff>
    </xdr:to>
    <xdr:sp macro="" textlink="">
      <xdr:nvSpPr>
        <xdr:cNvPr id="20" name="Rectangle 23">
          <a:extLst>
            <a:ext uri="{FF2B5EF4-FFF2-40B4-BE49-F238E27FC236}">
              <a16:creationId xmlns:a16="http://schemas.microsoft.com/office/drawing/2014/main" id="{FDCA2E33-D534-454C-899E-FEC671800C8F}"/>
            </a:ext>
          </a:extLst>
        </xdr:cNvPr>
        <xdr:cNvSpPr>
          <a:spLocks noChangeArrowheads="1"/>
        </xdr:cNvSpPr>
      </xdr:nvSpPr>
      <xdr:spPr bwMode="auto">
        <a:xfrm>
          <a:off x="4569460" y="9245600"/>
          <a:ext cx="1593850" cy="657225"/>
        </a:xfrm>
        <a:prstGeom prst="rect">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住宅扶助は証明できる書類を添付</a:t>
          </a:r>
        </a:p>
      </xdr:txBody>
    </xdr:sp>
    <xdr:clientData/>
  </xdr:twoCellAnchor>
  <xdr:twoCellAnchor>
    <xdr:from>
      <xdr:col>24</xdr:col>
      <xdr:colOff>142875</xdr:colOff>
      <xdr:row>29</xdr:row>
      <xdr:rowOff>161925</xdr:rowOff>
    </xdr:from>
    <xdr:to>
      <xdr:col>26</xdr:col>
      <xdr:colOff>9525</xdr:colOff>
      <xdr:row>31</xdr:row>
      <xdr:rowOff>152400</xdr:rowOff>
    </xdr:to>
    <xdr:sp macro="" textlink="">
      <xdr:nvSpPr>
        <xdr:cNvPr id="21" name="Line 24">
          <a:extLst>
            <a:ext uri="{FF2B5EF4-FFF2-40B4-BE49-F238E27FC236}">
              <a16:creationId xmlns:a16="http://schemas.microsoft.com/office/drawing/2014/main" id="{A31D4389-3CFC-40B8-960D-20D5E99FD5F7}"/>
            </a:ext>
          </a:extLst>
        </xdr:cNvPr>
        <xdr:cNvSpPr>
          <a:spLocks noChangeShapeType="1"/>
        </xdr:cNvSpPr>
      </xdr:nvSpPr>
      <xdr:spPr bwMode="auto">
        <a:xfrm flipV="1">
          <a:off x="6181725" y="8972550"/>
          <a:ext cx="34290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156210</xdr:colOff>
      <xdr:row>36</xdr:row>
      <xdr:rowOff>174625</xdr:rowOff>
    </xdr:from>
    <xdr:to>
      <xdr:col>40</xdr:col>
      <xdr:colOff>95891</xdr:colOff>
      <xdr:row>41</xdr:row>
      <xdr:rowOff>157535</xdr:rowOff>
    </xdr:to>
    <xdr:sp macro="" textlink="">
      <xdr:nvSpPr>
        <xdr:cNvPr id="22" name="小波 21">
          <a:extLst>
            <a:ext uri="{FF2B5EF4-FFF2-40B4-BE49-F238E27FC236}">
              <a16:creationId xmlns:a16="http://schemas.microsoft.com/office/drawing/2014/main" id="{41FF8E05-0E00-4C75-8D03-F4EA9059B5E2}"/>
            </a:ext>
          </a:extLst>
        </xdr:cNvPr>
        <xdr:cNvSpPr/>
      </xdr:nvSpPr>
      <xdr:spPr bwMode="auto">
        <a:xfrm>
          <a:off x="4556760" y="11052175"/>
          <a:ext cx="5387981" cy="1459285"/>
        </a:xfrm>
        <a:prstGeom prst="doubleWave">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000" b="0">
              <a:latin typeface="HG創英角ﾎﾟｯﾌﾟ体" panose="040B0A09000000000000" pitchFamily="49" charset="-128"/>
              <a:ea typeface="HG創英角ﾎﾟｯﾌﾟ体" panose="040B0A09000000000000" pitchFamily="49" charset="-128"/>
            </a:rPr>
            <a:t>色付きのセルへ該当金額を記載すること</a:t>
          </a:r>
          <a:endParaRPr kumimoji="1" lang="en-US" altLang="ja-JP" sz="2000" b="0">
            <a:latin typeface="HG創英角ﾎﾟｯﾌﾟ体" panose="040B0A09000000000000" pitchFamily="49" charset="-128"/>
            <a:ea typeface="HG創英角ﾎﾟｯﾌﾟ体" panose="040B0A09000000000000"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28575</xdr:colOff>
      <xdr:row>28</xdr:row>
      <xdr:rowOff>161925</xdr:rowOff>
    </xdr:from>
    <xdr:to>
      <xdr:col>45</xdr:col>
      <xdr:colOff>200025</xdr:colOff>
      <xdr:row>28</xdr:row>
      <xdr:rowOff>161925</xdr:rowOff>
    </xdr:to>
    <xdr:sp macro="" textlink="">
      <xdr:nvSpPr>
        <xdr:cNvPr id="2" name="Line 1">
          <a:extLst>
            <a:ext uri="{FF2B5EF4-FFF2-40B4-BE49-F238E27FC236}">
              <a16:creationId xmlns:a16="http://schemas.microsoft.com/office/drawing/2014/main" id="{7F549D7E-1A1D-47FB-9896-A8491D55FFFB}"/>
            </a:ext>
          </a:extLst>
        </xdr:cNvPr>
        <xdr:cNvSpPr>
          <a:spLocks noChangeShapeType="1"/>
        </xdr:cNvSpPr>
      </xdr:nvSpPr>
      <xdr:spPr bwMode="auto">
        <a:xfrm>
          <a:off x="10868025" y="8677275"/>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41</xdr:col>
      <xdr:colOff>266700</xdr:colOff>
      <xdr:row>29</xdr:row>
      <xdr:rowOff>285750</xdr:rowOff>
    </xdr:from>
    <xdr:to>
      <xdr:col>41</xdr:col>
      <xdr:colOff>266700</xdr:colOff>
      <xdr:row>36</xdr:row>
      <xdr:rowOff>114300</xdr:rowOff>
    </xdr:to>
    <xdr:sp macro="" textlink="">
      <xdr:nvSpPr>
        <xdr:cNvPr id="3" name="Line 2">
          <a:extLst>
            <a:ext uri="{FF2B5EF4-FFF2-40B4-BE49-F238E27FC236}">
              <a16:creationId xmlns:a16="http://schemas.microsoft.com/office/drawing/2014/main" id="{AB5A8DEF-0B37-421A-B382-816730999B23}"/>
            </a:ext>
          </a:extLst>
        </xdr:cNvPr>
        <xdr:cNvSpPr>
          <a:spLocks noChangeShapeType="1"/>
        </xdr:cNvSpPr>
      </xdr:nvSpPr>
      <xdr:spPr bwMode="auto">
        <a:xfrm flipH="1">
          <a:off x="10353675" y="9096375"/>
          <a:ext cx="0" cy="18954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266700</xdr:colOff>
      <xdr:row>36</xdr:row>
      <xdr:rowOff>123825</xdr:rowOff>
    </xdr:from>
    <xdr:to>
      <xdr:col>45</xdr:col>
      <xdr:colOff>190500</xdr:colOff>
      <xdr:row>36</xdr:row>
      <xdr:rowOff>123825</xdr:rowOff>
    </xdr:to>
    <xdr:sp macro="" textlink="">
      <xdr:nvSpPr>
        <xdr:cNvPr id="4" name="Line 3">
          <a:extLst>
            <a:ext uri="{FF2B5EF4-FFF2-40B4-BE49-F238E27FC236}">
              <a16:creationId xmlns:a16="http://schemas.microsoft.com/office/drawing/2014/main" id="{202E3472-F846-4F7A-8257-760E2818431C}"/>
            </a:ext>
          </a:extLst>
        </xdr:cNvPr>
        <xdr:cNvSpPr>
          <a:spLocks noChangeShapeType="1"/>
        </xdr:cNvSpPr>
      </xdr:nvSpPr>
      <xdr:spPr bwMode="auto">
        <a:xfrm flipV="1">
          <a:off x="10353675" y="11001375"/>
          <a:ext cx="962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76200</xdr:colOff>
      <xdr:row>28</xdr:row>
      <xdr:rowOff>66675</xdr:rowOff>
    </xdr:from>
    <xdr:to>
      <xdr:col>73</xdr:col>
      <xdr:colOff>190500</xdr:colOff>
      <xdr:row>28</xdr:row>
      <xdr:rowOff>76200</xdr:rowOff>
    </xdr:to>
    <xdr:sp macro="" textlink="">
      <xdr:nvSpPr>
        <xdr:cNvPr id="5" name="Line 4">
          <a:extLst>
            <a:ext uri="{FF2B5EF4-FFF2-40B4-BE49-F238E27FC236}">
              <a16:creationId xmlns:a16="http://schemas.microsoft.com/office/drawing/2014/main" id="{08694D92-F01F-4129-AE0B-6DDB448A0B39}"/>
            </a:ext>
          </a:extLst>
        </xdr:cNvPr>
        <xdr:cNvSpPr>
          <a:spLocks noChangeShapeType="1"/>
        </xdr:cNvSpPr>
      </xdr:nvSpPr>
      <xdr:spPr bwMode="auto">
        <a:xfrm flipH="1">
          <a:off x="12868275" y="8582025"/>
          <a:ext cx="5057775"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75</xdr:col>
      <xdr:colOff>9525</xdr:colOff>
      <xdr:row>20</xdr:row>
      <xdr:rowOff>0</xdr:rowOff>
    </xdr:from>
    <xdr:to>
      <xdr:col>75</xdr:col>
      <xdr:colOff>9525</xdr:colOff>
      <xdr:row>30</xdr:row>
      <xdr:rowOff>9525</xdr:rowOff>
    </xdr:to>
    <xdr:sp macro="" textlink="">
      <xdr:nvSpPr>
        <xdr:cNvPr id="6" name="Line 6">
          <a:extLst>
            <a:ext uri="{FF2B5EF4-FFF2-40B4-BE49-F238E27FC236}">
              <a16:creationId xmlns:a16="http://schemas.microsoft.com/office/drawing/2014/main" id="{FB753F58-D9B7-49DF-A92B-B230F3DC27D2}"/>
            </a:ext>
          </a:extLst>
        </xdr:cNvPr>
        <xdr:cNvSpPr>
          <a:spLocks noChangeShapeType="1"/>
        </xdr:cNvSpPr>
      </xdr:nvSpPr>
      <xdr:spPr bwMode="auto">
        <a:xfrm>
          <a:off x="18354675" y="6067425"/>
          <a:ext cx="0" cy="3048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38100</xdr:colOff>
      <xdr:row>33</xdr:row>
      <xdr:rowOff>123825</xdr:rowOff>
    </xdr:from>
    <xdr:to>
      <xdr:col>72</xdr:col>
      <xdr:colOff>180975</xdr:colOff>
      <xdr:row>33</xdr:row>
      <xdr:rowOff>123825</xdr:rowOff>
    </xdr:to>
    <xdr:sp macro="" textlink="">
      <xdr:nvSpPr>
        <xdr:cNvPr id="7" name="Line 7">
          <a:extLst>
            <a:ext uri="{FF2B5EF4-FFF2-40B4-BE49-F238E27FC236}">
              <a16:creationId xmlns:a16="http://schemas.microsoft.com/office/drawing/2014/main" id="{2BF2B3A8-BCD8-4B38-A7FF-28AEB6B08082}"/>
            </a:ext>
          </a:extLst>
        </xdr:cNvPr>
        <xdr:cNvSpPr>
          <a:spLocks noChangeShapeType="1"/>
        </xdr:cNvSpPr>
      </xdr:nvSpPr>
      <xdr:spPr bwMode="auto">
        <a:xfrm flipV="1">
          <a:off x="12830175" y="10115550"/>
          <a:ext cx="48482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52</xdr:col>
      <xdr:colOff>38100</xdr:colOff>
      <xdr:row>36</xdr:row>
      <xdr:rowOff>133350</xdr:rowOff>
    </xdr:from>
    <xdr:to>
      <xdr:col>54</xdr:col>
      <xdr:colOff>47625</xdr:colOff>
      <xdr:row>36</xdr:row>
      <xdr:rowOff>133350</xdr:rowOff>
    </xdr:to>
    <xdr:sp macro="" textlink="">
      <xdr:nvSpPr>
        <xdr:cNvPr id="8" name="Line 8">
          <a:extLst>
            <a:ext uri="{FF2B5EF4-FFF2-40B4-BE49-F238E27FC236}">
              <a16:creationId xmlns:a16="http://schemas.microsoft.com/office/drawing/2014/main" id="{D973C1D9-59DB-4926-B6FC-9E491C5BFAF4}"/>
            </a:ext>
          </a:extLst>
        </xdr:cNvPr>
        <xdr:cNvSpPr>
          <a:spLocks noChangeShapeType="1"/>
        </xdr:cNvSpPr>
      </xdr:nvSpPr>
      <xdr:spPr bwMode="auto">
        <a:xfrm flipH="1">
          <a:off x="12830175" y="11010900"/>
          <a:ext cx="4857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47625</xdr:colOff>
      <xdr:row>36</xdr:row>
      <xdr:rowOff>123825</xdr:rowOff>
    </xdr:from>
    <xdr:to>
      <xdr:col>54</xdr:col>
      <xdr:colOff>66675</xdr:colOff>
      <xdr:row>42</xdr:row>
      <xdr:rowOff>104775</xdr:rowOff>
    </xdr:to>
    <xdr:sp macro="" textlink="">
      <xdr:nvSpPr>
        <xdr:cNvPr id="9" name="Line 9">
          <a:extLst>
            <a:ext uri="{FF2B5EF4-FFF2-40B4-BE49-F238E27FC236}">
              <a16:creationId xmlns:a16="http://schemas.microsoft.com/office/drawing/2014/main" id="{859784BD-8722-4650-BCD1-7F40B96F6F96}"/>
            </a:ext>
          </a:extLst>
        </xdr:cNvPr>
        <xdr:cNvSpPr>
          <a:spLocks noChangeShapeType="1"/>
        </xdr:cNvSpPr>
      </xdr:nvSpPr>
      <xdr:spPr bwMode="auto">
        <a:xfrm>
          <a:off x="13315950" y="11001375"/>
          <a:ext cx="19050" cy="1752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42</xdr:row>
      <xdr:rowOff>104775</xdr:rowOff>
    </xdr:from>
    <xdr:to>
      <xdr:col>74</xdr:col>
      <xdr:colOff>142875</xdr:colOff>
      <xdr:row>42</xdr:row>
      <xdr:rowOff>123825</xdr:rowOff>
    </xdr:to>
    <xdr:sp macro="" textlink="">
      <xdr:nvSpPr>
        <xdr:cNvPr id="10" name="Line 10">
          <a:extLst>
            <a:ext uri="{FF2B5EF4-FFF2-40B4-BE49-F238E27FC236}">
              <a16:creationId xmlns:a16="http://schemas.microsoft.com/office/drawing/2014/main" id="{CFC06229-66BF-4E31-88DB-8693F11AA8D2}"/>
            </a:ext>
          </a:extLst>
        </xdr:cNvPr>
        <xdr:cNvSpPr>
          <a:spLocks noChangeShapeType="1"/>
        </xdr:cNvSpPr>
      </xdr:nvSpPr>
      <xdr:spPr bwMode="auto">
        <a:xfrm>
          <a:off x="13335000" y="12753975"/>
          <a:ext cx="4848225" cy="19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114300</xdr:colOff>
      <xdr:row>7</xdr:row>
      <xdr:rowOff>0</xdr:rowOff>
    </xdr:from>
    <xdr:to>
      <xdr:col>47</xdr:col>
      <xdr:colOff>114300</xdr:colOff>
      <xdr:row>8</xdr:row>
      <xdr:rowOff>0</xdr:rowOff>
    </xdr:to>
    <xdr:sp macro="" textlink="">
      <xdr:nvSpPr>
        <xdr:cNvPr id="11" name="Line 12">
          <a:extLst>
            <a:ext uri="{FF2B5EF4-FFF2-40B4-BE49-F238E27FC236}">
              <a16:creationId xmlns:a16="http://schemas.microsoft.com/office/drawing/2014/main" id="{9D3B8C70-631D-480E-BD07-6BED55E09918}"/>
            </a:ext>
          </a:extLst>
        </xdr:cNvPr>
        <xdr:cNvSpPr>
          <a:spLocks noChangeShapeType="1"/>
        </xdr:cNvSpPr>
      </xdr:nvSpPr>
      <xdr:spPr bwMode="auto">
        <a:xfrm flipV="1">
          <a:off x="11715750" y="2066925"/>
          <a:ext cx="0" cy="2952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7</xdr:row>
      <xdr:rowOff>0</xdr:rowOff>
    </xdr:from>
    <xdr:to>
      <xdr:col>50</xdr:col>
      <xdr:colOff>114300</xdr:colOff>
      <xdr:row>7</xdr:row>
      <xdr:rowOff>219075</xdr:rowOff>
    </xdr:to>
    <xdr:sp macro="" textlink="">
      <xdr:nvSpPr>
        <xdr:cNvPr id="12" name="Line 13">
          <a:extLst>
            <a:ext uri="{FF2B5EF4-FFF2-40B4-BE49-F238E27FC236}">
              <a16:creationId xmlns:a16="http://schemas.microsoft.com/office/drawing/2014/main" id="{900628A5-FB81-4554-B757-5E6124930FD3}"/>
            </a:ext>
          </a:extLst>
        </xdr:cNvPr>
        <xdr:cNvSpPr>
          <a:spLocks noChangeShapeType="1"/>
        </xdr:cNvSpPr>
      </xdr:nvSpPr>
      <xdr:spPr bwMode="auto">
        <a:xfrm flipV="1">
          <a:off x="12430125" y="2066925"/>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114300</xdr:colOff>
      <xdr:row>7</xdr:row>
      <xdr:rowOff>0</xdr:rowOff>
    </xdr:from>
    <xdr:to>
      <xdr:col>50</xdr:col>
      <xdr:colOff>114300</xdr:colOff>
      <xdr:row>7</xdr:row>
      <xdr:rowOff>0</xdr:rowOff>
    </xdr:to>
    <xdr:sp macro="" textlink="">
      <xdr:nvSpPr>
        <xdr:cNvPr id="13" name="Line 14">
          <a:extLst>
            <a:ext uri="{FF2B5EF4-FFF2-40B4-BE49-F238E27FC236}">
              <a16:creationId xmlns:a16="http://schemas.microsoft.com/office/drawing/2014/main" id="{C363138F-6DB5-4E27-A71A-204694899DFE}"/>
            </a:ext>
          </a:extLst>
        </xdr:cNvPr>
        <xdr:cNvSpPr>
          <a:spLocks noChangeShapeType="1"/>
        </xdr:cNvSpPr>
      </xdr:nvSpPr>
      <xdr:spPr bwMode="auto">
        <a:xfrm>
          <a:off x="11715750" y="2066925"/>
          <a:ext cx="7143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6</xdr:row>
      <xdr:rowOff>9525</xdr:rowOff>
    </xdr:from>
    <xdr:to>
      <xdr:col>49</xdr:col>
      <xdr:colOff>0</xdr:colOff>
      <xdr:row>6</xdr:row>
      <xdr:rowOff>219075</xdr:rowOff>
    </xdr:to>
    <xdr:sp macro="" textlink="">
      <xdr:nvSpPr>
        <xdr:cNvPr id="14" name="Line 15">
          <a:extLst>
            <a:ext uri="{FF2B5EF4-FFF2-40B4-BE49-F238E27FC236}">
              <a16:creationId xmlns:a16="http://schemas.microsoft.com/office/drawing/2014/main" id="{237AEAFF-ECC9-4DB3-BEFE-E6EDD0A91D3B}"/>
            </a:ext>
          </a:extLst>
        </xdr:cNvPr>
        <xdr:cNvSpPr>
          <a:spLocks noChangeShapeType="1"/>
        </xdr:cNvSpPr>
      </xdr:nvSpPr>
      <xdr:spPr bwMode="auto">
        <a:xfrm flipV="1">
          <a:off x="12077700" y="1781175"/>
          <a:ext cx="0"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85725</xdr:colOff>
      <xdr:row>5</xdr:row>
      <xdr:rowOff>47625</xdr:rowOff>
    </xdr:from>
    <xdr:to>
      <xdr:col>17</xdr:col>
      <xdr:colOff>152400</xdr:colOff>
      <xdr:row>7</xdr:row>
      <xdr:rowOff>209550</xdr:rowOff>
    </xdr:to>
    <xdr:sp macro="" textlink="">
      <xdr:nvSpPr>
        <xdr:cNvPr id="15" name="Line 16">
          <a:extLst>
            <a:ext uri="{FF2B5EF4-FFF2-40B4-BE49-F238E27FC236}">
              <a16:creationId xmlns:a16="http://schemas.microsoft.com/office/drawing/2014/main" id="{920868F2-F9E2-4E98-8395-65BC2BB44A88}"/>
            </a:ext>
          </a:extLst>
        </xdr:cNvPr>
        <xdr:cNvSpPr>
          <a:spLocks noChangeShapeType="1"/>
        </xdr:cNvSpPr>
      </xdr:nvSpPr>
      <xdr:spPr bwMode="auto">
        <a:xfrm flipV="1">
          <a:off x="3990975" y="1524000"/>
          <a:ext cx="314325" cy="7524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85725</xdr:colOff>
      <xdr:row>26</xdr:row>
      <xdr:rowOff>9525</xdr:rowOff>
    </xdr:from>
    <xdr:to>
      <xdr:col>39</xdr:col>
      <xdr:colOff>190500</xdr:colOff>
      <xdr:row>26</xdr:row>
      <xdr:rowOff>9525</xdr:rowOff>
    </xdr:to>
    <xdr:sp macro="" textlink="">
      <xdr:nvSpPr>
        <xdr:cNvPr id="16" name="Line 21">
          <a:extLst>
            <a:ext uri="{FF2B5EF4-FFF2-40B4-BE49-F238E27FC236}">
              <a16:creationId xmlns:a16="http://schemas.microsoft.com/office/drawing/2014/main" id="{BEB203E4-650F-4BFD-93BE-D0885A3FAA71}"/>
            </a:ext>
          </a:extLst>
        </xdr:cNvPr>
        <xdr:cNvSpPr>
          <a:spLocks noChangeShapeType="1"/>
        </xdr:cNvSpPr>
      </xdr:nvSpPr>
      <xdr:spPr bwMode="auto">
        <a:xfrm flipV="1">
          <a:off x="8982075" y="7934325"/>
          <a:ext cx="819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62</xdr:col>
      <xdr:colOff>114300</xdr:colOff>
      <xdr:row>7</xdr:row>
      <xdr:rowOff>0</xdr:rowOff>
    </xdr:from>
    <xdr:to>
      <xdr:col>62</xdr:col>
      <xdr:colOff>114300</xdr:colOff>
      <xdr:row>8</xdr:row>
      <xdr:rowOff>0</xdr:rowOff>
    </xdr:to>
    <xdr:cxnSp macro="">
      <xdr:nvCxnSpPr>
        <xdr:cNvPr id="17" name="直線矢印コネクタ 26">
          <a:extLst>
            <a:ext uri="{FF2B5EF4-FFF2-40B4-BE49-F238E27FC236}">
              <a16:creationId xmlns:a16="http://schemas.microsoft.com/office/drawing/2014/main" id="{92E52325-2CBA-48FE-9F40-440F0E61868D}"/>
            </a:ext>
          </a:extLst>
        </xdr:cNvPr>
        <xdr:cNvCxnSpPr>
          <a:cxnSpLocks noChangeShapeType="1"/>
        </xdr:cNvCxnSpPr>
      </xdr:nvCxnSpPr>
      <xdr:spPr bwMode="auto">
        <a:xfrm rot="5400000" flipH="1" flipV="1">
          <a:off x="15082837" y="2214563"/>
          <a:ext cx="295275"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74</xdr:col>
      <xdr:colOff>142875</xdr:colOff>
      <xdr:row>42</xdr:row>
      <xdr:rowOff>9525</xdr:rowOff>
    </xdr:from>
    <xdr:to>
      <xdr:col>74</xdr:col>
      <xdr:colOff>142875</xdr:colOff>
      <xdr:row>42</xdr:row>
      <xdr:rowOff>123825</xdr:rowOff>
    </xdr:to>
    <xdr:sp macro="" textlink="">
      <xdr:nvSpPr>
        <xdr:cNvPr id="18" name="Line 11">
          <a:extLst>
            <a:ext uri="{FF2B5EF4-FFF2-40B4-BE49-F238E27FC236}">
              <a16:creationId xmlns:a16="http://schemas.microsoft.com/office/drawing/2014/main" id="{CD007B10-9ECB-4FAF-A962-1DB8C1EC1B8E}"/>
            </a:ext>
          </a:extLst>
        </xdr:cNvPr>
        <xdr:cNvSpPr>
          <a:spLocks noChangeShapeType="1"/>
        </xdr:cNvSpPr>
      </xdr:nvSpPr>
      <xdr:spPr bwMode="auto">
        <a:xfrm flipV="1">
          <a:off x="18183225" y="12658725"/>
          <a:ext cx="0" cy="114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73</xdr:col>
      <xdr:colOff>190500</xdr:colOff>
      <xdr:row>20</xdr:row>
      <xdr:rowOff>9525</xdr:rowOff>
    </xdr:from>
    <xdr:to>
      <xdr:col>73</xdr:col>
      <xdr:colOff>190500</xdr:colOff>
      <xdr:row>28</xdr:row>
      <xdr:rowOff>66675</xdr:rowOff>
    </xdr:to>
    <xdr:cxnSp macro="">
      <xdr:nvCxnSpPr>
        <xdr:cNvPr id="19" name="直線矢印コネクタ 2">
          <a:extLst>
            <a:ext uri="{FF2B5EF4-FFF2-40B4-BE49-F238E27FC236}">
              <a16:creationId xmlns:a16="http://schemas.microsoft.com/office/drawing/2014/main" id="{E1ECCEC2-FF71-4649-BD2B-7D58EC020A89}"/>
            </a:ext>
          </a:extLst>
        </xdr:cNvPr>
        <xdr:cNvCxnSpPr>
          <a:cxnSpLocks noChangeShapeType="1"/>
          <a:stCxn id="5" idx="0"/>
        </xdr:cNvCxnSpPr>
      </xdr:nvCxnSpPr>
      <xdr:spPr bwMode="auto">
        <a:xfrm flipV="1">
          <a:off x="17926050" y="6076950"/>
          <a:ext cx="0" cy="2505075"/>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168910</xdr:colOff>
      <xdr:row>30</xdr:row>
      <xdr:rowOff>139700</xdr:rowOff>
    </xdr:from>
    <xdr:to>
      <xdr:col>24</xdr:col>
      <xdr:colOff>124460</xdr:colOff>
      <xdr:row>32</xdr:row>
      <xdr:rowOff>206375</xdr:rowOff>
    </xdr:to>
    <xdr:sp macro="" textlink="">
      <xdr:nvSpPr>
        <xdr:cNvPr id="20" name="Rectangle 23">
          <a:extLst>
            <a:ext uri="{FF2B5EF4-FFF2-40B4-BE49-F238E27FC236}">
              <a16:creationId xmlns:a16="http://schemas.microsoft.com/office/drawing/2014/main" id="{04E1A7D7-2C4B-4B21-A6C6-1C7438335023}"/>
            </a:ext>
          </a:extLst>
        </xdr:cNvPr>
        <xdr:cNvSpPr>
          <a:spLocks noChangeArrowheads="1"/>
        </xdr:cNvSpPr>
      </xdr:nvSpPr>
      <xdr:spPr bwMode="auto">
        <a:xfrm>
          <a:off x="4569460" y="9245600"/>
          <a:ext cx="1593850" cy="657225"/>
        </a:xfrm>
        <a:prstGeom prst="rect">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住宅扶助は証明できる書類を添付</a:t>
          </a:r>
        </a:p>
      </xdr:txBody>
    </xdr:sp>
    <xdr:clientData/>
  </xdr:twoCellAnchor>
  <xdr:twoCellAnchor>
    <xdr:from>
      <xdr:col>24</xdr:col>
      <xdr:colOff>142875</xdr:colOff>
      <xdr:row>29</xdr:row>
      <xdr:rowOff>161925</xdr:rowOff>
    </xdr:from>
    <xdr:to>
      <xdr:col>26</xdr:col>
      <xdr:colOff>9525</xdr:colOff>
      <xdr:row>31</xdr:row>
      <xdr:rowOff>152400</xdr:rowOff>
    </xdr:to>
    <xdr:sp macro="" textlink="">
      <xdr:nvSpPr>
        <xdr:cNvPr id="21" name="Line 24">
          <a:extLst>
            <a:ext uri="{FF2B5EF4-FFF2-40B4-BE49-F238E27FC236}">
              <a16:creationId xmlns:a16="http://schemas.microsoft.com/office/drawing/2014/main" id="{43710CBC-A8EE-4CAD-B077-08D3BD6CB83F}"/>
            </a:ext>
          </a:extLst>
        </xdr:cNvPr>
        <xdr:cNvSpPr>
          <a:spLocks noChangeShapeType="1"/>
        </xdr:cNvSpPr>
      </xdr:nvSpPr>
      <xdr:spPr bwMode="auto">
        <a:xfrm flipV="1">
          <a:off x="6181725" y="8972550"/>
          <a:ext cx="342900"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156210</xdr:colOff>
      <xdr:row>36</xdr:row>
      <xdr:rowOff>174625</xdr:rowOff>
    </xdr:from>
    <xdr:to>
      <xdr:col>40</xdr:col>
      <xdr:colOff>95891</xdr:colOff>
      <xdr:row>41</xdr:row>
      <xdr:rowOff>157535</xdr:rowOff>
    </xdr:to>
    <xdr:sp macro="" textlink="">
      <xdr:nvSpPr>
        <xdr:cNvPr id="22" name="小波 21">
          <a:extLst>
            <a:ext uri="{FF2B5EF4-FFF2-40B4-BE49-F238E27FC236}">
              <a16:creationId xmlns:a16="http://schemas.microsoft.com/office/drawing/2014/main" id="{E46DA95D-6313-4654-B099-C96F8FAC7944}"/>
            </a:ext>
          </a:extLst>
        </xdr:cNvPr>
        <xdr:cNvSpPr/>
      </xdr:nvSpPr>
      <xdr:spPr bwMode="auto">
        <a:xfrm>
          <a:off x="4556760" y="11052175"/>
          <a:ext cx="5387981" cy="1459285"/>
        </a:xfrm>
        <a:prstGeom prst="doubleWave">
          <a:avLst/>
        </a:prstGeom>
        <a:solidFill>
          <a:schemeClr val="accent5">
            <a:lumMod val="20000"/>
            <a:lumOff val="8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000" b="0">
              <a:latin typeface="HG創英角ﾎﾟｯﾌﾟ体" panose="040B0A09000000000000" pitchFamily="49" charset="-128"/>
              <a:ea typeface="HG創英角ﾎﾟｯﾌﾟ体" panose="040B0A09000000000000" pitchFamily="49" charset="-128"/>
            </a:rPr>
            <a:t>色付きのセルへ該当金額を記載すること</a:t>
          </a:r>
          <a:endParaRPr kumimoji="1" lang="en-US" altLang="ja-JP" sz="2000" b="0">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14</xdr:col>
      <xdr:colOff>215900</xdr:colOff>
      <xdr:row>12</xdr:row>
      <xdr:rowOff>241300</xdr:rowOff>
    </xdr:from>
    <xdr:to>
      <xdr:col>31</xdr:col>
      <xdr:colOff>182883</xdr:colOff>
      <xdr:row>16</xdr:row>
      <xdr:rowOff>139700</xdr:rowOff>
    </xdr:to>
    <xdr:sp macro="" textlink="">
      <xdr:nvSpPr>
        <xdr:cNvPr id="23" name="Rectangle 26">
          <a:extLst>
            <a:ext uri="{FF2B5EF4-FFF2-40B4-BE49-F238E27FC236}">
              <a16:creationId xmlns:a16="http://schemas.microsoft.com/office/drawing/2014/main" id="{E6E2CF00-109D-4426-A76D-79E1C58D0A8A}"/>
            </a:ext>
          </a:extLst>
        </xdr:cNvPr>
        <xdr:cNvSpPr>
          <a:spLocks noChangeArrowheads="1"/>
        </xdr:cNvSpPr>
      </xdr:nvSpPr>
      <xdr:spPr bwMode="auto">
        <a:xfrm>
          <a:off x="3625850" y="3946525"/>
          <a:ext cx="4262758" cy="1079500"/>
        </a:xfrm>
        <a:prstGeom prst="rect">
          <a:avLst/>
        </a:prstGeom>
        <a:solidFill>
          <a:srgbClr val="FFFFFF"/>
        </a:solidFill>
        <a:ln w="9525">
          <a:solidFill>
            <a:srgbClr val="000000"/>
          </a:solidFill>
          <a:miter lim="800000"/>
          <a:headEnd/>
          <a:tailEnd/>
        </a:ln>
      </xdr:spPr>
      <xdr:txBody>
        <a:bodyPr vertOverflow="clip" wrap="square" lIns="27432" tIns="18288" rIns="27432" bIns="0" anchor="ctr" anchorCtr="1"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別紙２「生活保護基準額表」の</a:t>
          </a:r>
          <a:endParaRPr lang="en-US" altLang="ja-JP" sz="1400" b="0" i="0" u="none" strike="noStrike" baseline="0">
            <a:solidFill>
              <a:srgbClr val="000000"/>
            </a:solidFill>
            <a:latin typeface="ＭＳ Ｐゴシック"/>
            <a:ea typeface="ＭＳ Ｐゴシック"/>
          </a:endParaRPr>
        </a:p>
        <a:p>
          <a:pPr algn="ctr" rtl="0">
            <a:lnSpc>
              <a:spcPts val="1500"/>
            </a:lnSpc>
            <a:defRPr sz="1000"/>
          </a:pPr>
          <a:r>
            <a:rPr lang="ja-JP" altLang="en-US" sz="1400" b="0" i="0" u="none" strike="noStrike" baseline="0">
              <a:solidFill>
                <a:srgbClr val="000000"/>
              </a:solidFill>
              <a:latin typeface="ＭＳ Ｐゴシック"/>
              <a:ea typeface="ＭＳ Ｐゴシック"/>
            </a:rPr>
            <a:t>該当級地の金額を記載</a:t>
          </a:r>
        </a:p>
      </xdr:txBody>
    </xdr:sp>
    <xdr:clientData/>
  </xdr:twoCellAnchor>
  <xdr:twoCellAnchor>
    <xdr:from>
      <xdr:col>65</xdr:col>
      <xdr:colOff>88900</xdr:colOff>
      <xdr:row>12</xdr:row>
      <xdr:rowOff>190500</xdr:rowOff>
    </xdr:from>
    <xdr:to>
      <xdr:col>73</xdr:col>
      <xdr:colOff>58407</xdr:colOff>
      <xdr:row>16</xdr:row>
      <xdr:rowOff>181001</xdr:rowOff>
    </xdr:to>
    <xdr:sp macro="" textlink="">
      <xdr:nvSpPr>
        <xdr:cNvPr id="24" name="Rectangle 28">
          <a:extLst>
            <a:ext uri="{FF2B5EF4-FFF2-40B4-BE49-F238E27FC236}">
              <a16:creationId xmlns:a16="http://schemas.microsoft.com/office/drawing/2014/main" id="{D2313FBF-0D1A-4E97-A341-5BD34B4D5960}"/>
            </a:ext>
          </a:extLst>
        </xdr:cNvPr>
        <xdr:cNvSpPr>
          <a:spLocks noChangeArrowheads="1"/>
        </xdr:cNvSpPr>
      </xdr:nvSpPr>
      <xdr:spPr bwMode="auto">
        <a:xfrm>
          <a:off x="15919450" y="3895725"/>
          <a:ext cx="1874507" cy="1171601"/>
        </a:xfrm>
        <a:prstGeom prst="rect">
          <a:avLst/>
        </a:prstGeom>
        <a:solidFill>
          <a:srgbClr val="FFFFFF"/>
        </a:solidFill>
        <a:ln w="9525">
          <a:solidFill>
            <a:srgbClr val="000000"/>
          </a:solidFill>
          <a:miter lim="800000"/>
          <a:headEnd/>
          <a:tailEnd/>
        </a:ln>
      </xdr:spPr>
      <xdr:txBody>
        <a:bodyPr vertOverflow="clip" wrap="square" lIns="27432" tIns="18288" rIns="0" bIns="0" anchor="ctr" anchorCtr="0" upright="1"/>
        <a:lstStyle/>
        <a:p>
          <a:pPr algn="ctr" rtl="0">
            <a:defRPr sz="1000"/>
          </a:pPr>
          <a:r>
            <a:rPr lang="ja-JP" altLang="en-US" sz="1200" b="0" i="0" u="none" strike="noStrike" baseline="0">
              <a:solidFill>
                <a:srgbClr val="000000"/>
              </a:solidFill>
              <a:latin typeface="ＭＳ Ｐゴシック"/>
              <a:ea typeface="ＭＳ Ｐゴシック"/>
            </a:rPr>
            <a:t>別紙３「基礎控除額表」</a:t>
          </a:r>
          <a:endParaRPr lang="en-US" altLang="ja-JP" sz="1200" b="0" i="0" u="none" strike="noStrike" baseline="0">
            <a:solidFill>
              <a:srgbClr val="000000"/>
            </a:solidFill>
            <a:latin typeface="ＭＳ Ｐゴシック"/>
            <a:ea typeface="ＭＳ Ｐゴシック"/>
          </a:endParaRPr>
        </a:p>
        <a:p>
          <a:pPr algn="ctr" rtl="0">
            <a:defRPr sz="1000"/>
          </a:pPr>
          <a:r>
            <a:rPr lang="ja-JP" altLang="en-US" sz="1200" b="0" i="0" u="none" strike="noStrike" baseline="0">
              <a:solidFill>
                <a:srgbClr val="000000"/>
              </a:solidFill>
              <a:latin typeface="ＭＳ Ｐゴシック"/>
              <a:ea typeface="ＭＳ Ｐゴシック"/>
            </a:rPr>
            <a:t>を参照して記入</a:t>
          </a:r>
        </a:p>
        <a:p>
          <a:pPr algn="ctr" rtl="0">
            <a:lnSpc>
              <a:spcPts val="1300"/>
            </a:lnSpc>
            <a:defRPr sz="1000"/>
          </a:pPr>
          <a:r>
            <a:rPr lang="ja-JP" altLang="en-US" sz="1200" b="0" i="0" u="none" strike="noStrike" baseline="0">
              <a:solidFill>
                <a:srgbClr val="000000"/>
              </a:solidFill>
              <a:latin typeface="ＭＳ Ｐゴシック"/>
              <a:ea typeface="ＭＳ Ｐゴシック"/>
            </a:rPr>
            <a:t>収入金額の確認できる書類を添付すること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7811E-3419-414C-8F18-C83A2CF75E00}">
  <sheetPr>
    <tabColor theme="5" tint="0.59999389629810485"/>
    <pageSetUpPr fitToPage="1"/>
  </sheetPr>
  <dimension ref="A1:BX43"/>
  <sheetViews>
    <sheetView showGridLines="0" showZeros="0" view="pageBreakPreview" zoomScale="75" zoomScaleNormal="75" zoomScaleSheetLayoutView="75" workbookViewId="0">
      <selection activeCell="AD24" sqref="AD24"/>
    </sheetView>
  </sheetViews>
  <sheetFormatPr defaultColWidth="3.09765625" defaultRowHeight="21" customHeight="1" x14ac:dyDescent="0.45"/>
  <cols>
    <col min="1" max="2" width="3.09765625" style="1" customWidth="1"/>
    <col min="3" max="6" width="3.19921875" style="1" customWidth="1"/>
    <col min="7" max="10" width="3.09765625" style="1" customWidth="1"/>
    <col min="11" max="18" width="3.19921875" style="1" customWidth="1"/>
    <col min="19" max="19" width="4.69921875" style="1" customWidth="1"/>
    <col min="20" max="20" width="4.19921875" style="1" customWidth="1"/>
    <col min="21" max="41" width="3.09765625" style="1" customWidth="1"/>
    <col min="42" max="42" width="3.59765625" style="1" customWidth="1"/>
    <col min="43" max="44" width="3.09765625" style="1" customWidth="1"/>
    <col min="45" max="45" width="3.69921875" style="1" customWidth="1"/>
    <col min="46" max="55" width="3.09765625" style="1" customWidth="1"/>
    <col min="56" max="61" width="3" style="1" customWidth="1"/>
    <col min="62" max="73" width="3.09765625" style="1" customWidth="1"/>
    <col min="74" max="76" width="4" style="1" customWidth="1"/>
    <col min="77" max="258" width="3.09765625" style="1"/>
    <col min="259" max="262" width="3.19921875" style="1" customWidth="1"/>
    <col min="263" max="266" width="3.09765625" style="1"/>
    <col min="267" max="274" width="3.19921875" style="1" customWidth="1"/>
    <col min="275" max="275" width="4.69921875" style="1" customWidth="1"/>
    <col min="276" max="276" width="4.19921875" style="1" customWidth="1"/>
    <col min="277" max="297" width="3.09765625" style="1"/>
    <col min="298" max="298" width="3.59765625" style="1" customWidth="1"/>
    <col min="299" max="300" width="3.09765625" style="1"/>
    <col min="301" max="301" width="3.69921875" style="1" customWidth="1"/>
    <col min="302" max="311" width="3.09765625" style="1"/>
    <col min="312" max="317" width="3" style="1" customWidth="1"/>
    <col min="318" max="329" width="3.09765625" style="1"/>
    <col min="330" max="332" width="4" style="1" customWidth="1"/>
    <col min="333" max="514" width="3.09765625" style="1"/>
    <col min="515" max="518" width="3.19921875" style="1" customWidth="1"/>
    <col min="519" max="522" width="3.09765625" style="1"/>
    <col min="523" max="530" width="3.19921875" style="1" customWidth="1"/>
    <col min="531" max="531" width="4.69921875" style="1" customWidth="1"/>
    <col min="532" max="532" width="4.19921875" style="1" customWidth="1"/>
    <col min="533" max="553" width="3.09765625" style="1"/>
    <col min="554" max="554" width="3.59765625" style="1" customWidth="1"/>
    <col min="555" max="556" width="3.09765625" style="1"/>
    <col min="557" max="557" width="3.69921875" style="1" customWidth="1"/>
    <col min="558" max="567" width="3.09765625" style="1"/>
    <col min="568" max="573" width="3" style="1" customWidth="1"/>
    <col min="574" max="585" width="3.09765625" style="1"/>
    <col min="586" max="588" width="4" style="1" customWidth="1"/>
    <col min="589" max="770" width="3.09765625" style="1"/>
    <col min="771" max="774" width="3.19921875" style="1" customWidth="1"/>
    <col min="775" max="778" width="3.09765625" style="1"/>
    <col min="779" max="786" width="3.19921875" style="1" customWidth="1"/>
    <col min="787" max="787" width="4.69921875" style="1" customWidth="1"/>
    <col min="788" max="788" width="4.19921875" style="1" customWidth="1"/>
    <col min="789" max="809" width="3.09765625" style="1"/>
    <col min="810" max="810" width="3.59765625" style="1" customWidth="1"/>
    <col min="811" max="812" width="3.09765625" style="1"/>
    <col min="813" max="813" width="3.69921875" style="1" customWidth="1"/>
    <col min="814" max="823" width="3.09765625" style="1"/>
    <col min="824" max="829" width="3" style="1" customWidth="1"/>
    <col min="830" max="841" width="3.09765625" style="1"/>
    <col min="842" max="844" width="4" style="1" customWidth="1"/>
    <col min="845" max="1026" width="3.09765625" style="1"/>
    <col min="1027" max="1030" width="3.19921875" style="1" customWidth="1"/>
    <col min="1031" max="1034" width="3.09765625" style="1"/>
    <col min="1035" max="1042" width="3.19921875" style="1" customWidth="1"/>
    <col min="1043" max="1043" width="4.69921875" style="1" customWidth="1"/>
    <col min="1044" max="1044" width="4.19921875" style="1" customWidth="1"/>
    <col min="1045" max="1065" width="3.09765625" style="1"/>
    <col min="1066" max="1066" width="3.59765625" style="1" customWidth="1"/>
    <col min="1067" max="1068" width="3.09765625" style="1"/>
    <col min="1069" max="1069" width="3.69921875" style="1" customWidth="1"/>
    <col min="1070" max="1079" width="3.09765625" style="1"/>
    <col min="1080" max="1085" width="3" style="1" customWidth="1"/>
    <col min="1086" max="1097" width="3.09765625" style="1"/>
    <col min="1098" max="1100" width="4" style="1" customWidth="1"/>
    <col min="1101" max="1282" width="3.09765625" style="1"/>
    <col min="1283" max="1286" width="3.19921875" style="1" customWidth="1"/>
    <col min="1287" max="1290" width="3.09765625" style="1"/>
    <col min="1291" max="1298" width="3.19921875" style="1" customWidth="1"/>
    <col min="1299" max="1299" width="4.69921875" style="1" customWidth="1"/>
    <col min="1300" max="1300" width="4.19921875" style="1" customWidth="1"/>
    <col min="1301" max="1321" width="3.09765625" style="1"/>
    <col min="1322" max="1322" width="3.59765625" style="1" customWidth="1"/>
    <col min="1323" max="1324" width="3.09765625" style="1"/>
    <col min="1325" max="1325" width="3.69921875" style="1" customWidth="1"/>
    <col min="1326" max="1335" width="3.09765625" style="1"/>
    <col min="1336" max="1341" width="3" style="1" customWidth="1"/>
    <col min="1342" max="1353" width="3.09765625" style="1"/>
    <col min="1354" max="1356" width="4" style="1" customWidth="1"/>
    <col min="1357" max="1538" width="3.09765625" style="1"/>
    <col min="1539" max="1542" width="3.19921875" style="1" customWidth="1"/>
    <col min="1543" max="1546" width="3.09765625" style="1"/>
    <col min="1547" max="1554" width="3.19921875" style="1" customWidth="1"/>
    <col min="1555" max="1555" width="4.69921875" style="1" customWidth="1"/>
    <col min="1556" max="1556" width="4.19921875" style="1" customWidth="1"/>
    <col min="1557" max="1577" width="3.09765625" style="1"/>
    <col min="1578" max="1578" width="3.59765625" style="1" customWidth="1"/>
    <col min="1579" max="1580" width="3.09765625" style="1"/>
    <col min="1581" max="1581" width="3.69921875" style="1" customWidth="1"/>
    <col min="1582" max="1591" width="3.09765625" style="1"/>
    <col min="1592" max="1597" width="3" style="1" customWidth="1"/>
    <col min="1598" max="1609" width="3.09765625" style="1"/>
    <col min="1610" max="1612" width="4" style="1" customWidth="1"/>
    <col min="1613" max="1794" width="3.09765625" style="1"/>
    <col min="1795" max="1798" width="3.19921875" style="1" customWidth="1"/>
    <col min="1799" max="1802" width="3.09765625" style="1"/>
    <col min="1803" max="1810" width="3.19921875" style="1" customWidth="1"/>
    <col min="1811" max="1811" width="4.69921875" style="1" customWidth="1"/>
    <col min="1812" max="1812" width="4.19921875" style="1" customWidth="1"/>
    <col min="1813" max="1833" width="3.09765625" style="1"/>
    <col min="1834" max="1834" width="3.59765625" style="1" customWidth="1"/>
    <col min="1835" max="1836" width="3.09765625" style="1"/>
    <col min="1837" max="1837" width="3.69921875" style="1" customWidth="1"/>
    <col min="1838" max="1847" width="3.09765625" style="1"/>
    <col min="1848" max="1853" width="3" style="1" customWidth="1"/>
    <col min="1854" max="1865" width="3.09765625" style="1"/>
    <col min="1866" max="1868" width="4" style="1" customWidth="1"/>
    <col min="1869" max="2050" width="3.09765625" style="1"/>
    <col min="2051" max="2054" width="3.19921875" style="1" customWidth="1"/>
    <col min="2055" max="2058" width="3.09765625" style="1"/>
    <col min="2059" max="2066" width="3.19921875" style="1" customWidth="1"/>
    <col min="2067" max="2067" width="4.69921875" style="1" customWidth="1"/>
    <col min="2068" max="2068" width="4.19921875" style="1" customWidth="1"/>
    <col min="2069" max="2089" width="3.09765625" style="1"/>
    <col min="2090" max="2090" width="3.59765625" style="1" customWidth="1"/>
    <col min="2091" max="2092" width="3.09765625" style="1"/>
    <col min="2093" max="2093" width="3.69921875" style="1" customWidth="1"/>
    <col min="2094" max="2103" width="3.09765625" style="1"/>
    <col min="2104" max="2109" width="3" style="1" customWidth="1"/>
    <col min="2110" max="2121" width="3.09765625" style="1"/>
    <col min="2122" max="2124" width="4" style="1" customWidth="1"/>
    <col min="2125" max="2306" width="3.09765625" style="1"/>
    <col min="2307" max="2310" width="3.19921875" style="1" customWidth="1"/>
    <col min="2311" max="2314" width="3.09765625" style="1"/>
    <col min="2315" max="2322" width="3.19921875" style="1" customWidth="1"/>
    <col min="2323" max="2323" width="4.69921875" style="1" customWidth="1"/>
    <col min="2324" max="2324" width="4.19921875" style="1" customWidth="1"/>
    <col min="2325" max="2345" width="3.09765625" style="1"/>
    <col min="2346" max="2346" width="3.59765625" style="1" customWidth="1"/>
    <col min="2347" max="2348" width="3.09765625" style="1"/>
    <col min="2349" max="2349" width="3.69921875" style="1" customWidth="1"/>
    <col min="2350" max="2359" width="3.09765625" style="1"/>
    <col min="2360" max="2365" width="3" style="1" customWidth="1"/>
    <col min="2366" max="2377" width="3.09765625" style="1"/>
    <col min="2378" max="2380" width="4" style="1" customWidth="1"/>
    <col min="2381" max="2562" width="3.09765625" style="1"/>
    <col min="2563" max="2566" width="3.19921875" style="1" customWidth="1"/>
    <col min="2567" max="2570" width="3.09765625" style="1"/>
    <col min="2571" max="2578" width="3.19921875" style="1" customWidth="1"/>
    <col min="2579" max="2579" width="4.69921875" style="1" customWidth="1"/>
    <col min="2580" max="2580" width="4.19921875" style="1" customWidth="1"/>
    <col min="2581" max="2601" width="3.09765625" style="1"/>
    <col min="2602" max="2602" width="3.59765625" style="1" customWidth="1"/>
    <col min="2603" max="2604" width="3.09765625" style="1"/>
    <col min="2605" max="2605" width="3.69921875" style="1" customWidth="1"/>
    <col min="2606" max="2615" width="3.09765625" style="1"/>
    <col min="2616" max="2621" width="3" style="1" customWidth="1"/>
    <col min="2622" max="2633" width="3.09765625" style="1"/>
    <col min="2634" max="2636" width="4" style="1" customWidth="1"/>
    <col min="2637" max="2818" width="3.09765625" style="1"/>
    <col min="2819" max="2822" width="3.19921875" style="1" customWidth="1"/>
    <col min="2823" max="2826" width="3.09765625" style="1"/>
    <col min="2827" max="2834" width="3.19921875" style="1" customWidth="1"/>
    <col min="2835" max="2835" width="4.69921875" style="1" customWidth="1"/>
    <col min="2836" max="2836" width="4.19921875" style="1" customWidth="1"/>
    <col min="2837" max="2857" width="3.09765625" style="1"/>
    <col min="2858" max="2858" width="3.59765625" style="1" customWidth="1"/>
    <col min="2859" max="2860" width="3.09765625" style="1"/>
    <col min="2861" max="2861" width="3.69921875" style="1" customWidth="1"/>
    <col min="2862" max="2871" width="3.09765625" style="1"/>
    <col min="2872" max="2877" width="3" style="1" customWidth="1"/>
    <col min="2878" max="2889" width="3.09765625" style="1"/>
    <col min="2890" max="2892" width="4" style="1" customWidth="1"/>
    <col min="2893" max="3074" width="3.09765625" style="1"/>
    <col min="3075" max="3078" width="3.19921875" style="1" customWidth="1"/>
    <col min="3079" max="3082" width="3.09765625" style="1"/>
    <col min="3083" max="3090" width="3.19921875" style="1" customWidth="1"/>
    <col min="3091" max="3091" width="4.69921875" style="1" customWidth="1"/>
    <col min="3092" max="3092" width="4.19921875" style="1" customWidth="1"/>
    <col min="3093" max="3113" width="3.09765625" style="1"/>
    <col min="3114" max="3114" width="3.59765625" style="1" customWidth="1"/>
    <col min="3115" max="3116" width="3.09765625" style="1"/>
    <col min="3117" max="3117" width="3.69921875" style="1" customWidth="1"/>
    <col min="3118" max="3127" width="3.09765625" style="1"/>
    <col min="3128" max="3133" width="3" style="1" customWidth="1"/>
    <col min="3134" max="3145" width="3.09765625" style="1"/>
    <col min="3146" max="3148" width="4" style="1" customWidth="1"/>
    <col min="3149" max="3330" width="3.09765625" style="1"/>
    <col min="3331" max="3334" width="3.19921875" style="1" customWidth="1"/>
    <col min="3335" max="3338" width="3.09765625" style="1"/>
    <col min="3339" max="3346" width="3.19921875" style="1" customWidth="1"/>
    <col min="3347" max="3347" width="4.69921875" style="1" customWidth="1"/>
    <col min="3348" max="3348" width="4.19921875" style="1" customWidth="1"/>
    <col min="3349" max="3369" width="3.09765625" style="1"/>
    <col min="3370" max="3370" width="3.59765625" style="1" customWidth="1"/>
    <col min="3371" max="3372" width="3.09765625" style="1"/>
    <col min="3373" max="3373" width="3.69921875" style="1" customWidth="1"/>
    <col min="3374" max="3383" width="3.09765625" style="1"/>
    <col min="3384" max="3389" width="3" style="1" customWidth="1"/>
    <col min="3390" max="3401" width="3.09765625" style="1"/>
    <col min="3402" max="3404" width="4" style="1" customWidth="1"/>
    <col min="3405" max="3586" width="3.09765625" style="1"/>
    <col min="3587" max="3590" width="3.19921875" style="1" customWidth="1"/>
    <col min="3591" max="3594" width="3.09765625" style="1"/>
    <col min="3595" max="3602" width="3.19921875" style="1" customWidth="1"/>
    <col min="3603" max="3603" width="4.69921875" style="1" customWidth="1"/>
    <col min="3604" max="3604" width="4.19921875" style="1" customWidth="1"/>
    <col min="3605" max="3625" width="3.09765625" style="1"/>
    <col min="3626" max="3626" width="3.59765625" style="1" customWidth="1"/>
    <col min="3627" max="3628" width="3.09765625" style="1"/>
    <col min="3629" max="3629" width="3.69921875" style="1" customWidth="1"/>
    <col min="3630" max="3639" width="3.09765625" style="1"/>
    <col min="3640" max="3645" width="3" style="1" customWidth="1"/>
    <col min="3646" max="3657" width="3.09765625" style="1"/>
    <col min="3658" max="3660" width="4" style="1" customWidth="1"/>
    <col min="3661" max="3842" width="3.09765625" style="1"/>
    <col min="3843" max="3846" width="3.19921875" style="1" customWidth="1"/>
    <col min="3847" max="3850" width="3.09765625" style="1"/>
    <col min="3851" max="3858" width="3.19921875" style="1" customWidth="1"/>
    <col min="3859" max="3859" width="4.69921875" style="1" customWidth="1"/>
    <col min="3860" max="3860" width="4.19921875" style="1" customWidth="1"/>
    <col min="3861" max="3881" width="3.09765625" style="1"/>
    <col min="3882" max="3882" width="3.59765625" style="1" customWidth="1"/>
    <col min="3883" max="3884" width="3.09765625" style="1"/>
    <col min="3885" max="3885" width="3.69921875" style="1" customWidth="1"/>
    <col min="3886" max="3895" width="3.09765625" style="1"/>
    <col min="3896" max="3901" width="3" style="1" customWidth="1"/>
    <col min="3902" max="3913" width="3.09765625" style="1"/>
    <col min="3914" max="3916" width="4" style="1" customWidth="1"/>
    <col min="3917" max="4098" width="3.09765625" style="1"/>
    <col min="4099" max="4102" width="3.19921875" style="1" customWidth="1"/>
    <col min="4103" max="4106" width="3.09765625" style="1"/>
    <col min="4107" max="4114" width="3.19921875" style="1" customWidth="1"/>
    <col min="4115" max="4115" width="4.69921875" style="1" customWidth="1"/>
    <col min="4116" max="4116" width="4.19921875" style="1" customWidth="1"/>
    <col min="4117" max="4137" width="3.09765625" style="1"/>
    <col min="4138" max="4138" width="3.59765625" style="1" customWidth="1"/>
    <col min="4139" max="4140" width="3.09765625" style="1"/>
    <col min="4141" max="4141" width="3.69921875" style="1" customWidth="1"/>
    <col min="4142" max="4151" width="3.09765625" style="1"/>
    <col min="4152" max="4157" width="3" style="1" customWidth="1"/>
    <col min="4158" max="4169" width="3.09765625" style="1"/>
    <col min="4170" max="4172" width="4" style="1" customWidth="1"/>
    <col min="4173" max="4354" width="3.09765625" style="1"/>
    <col min="4355" max="4358" width="3.19921875" style="1" customWidth="1"/>
    <col min="4359" max="4362" width="3.09765625" style="1"/>
    <col min="4363" max="4370" width="3.19921875" style="1" customWidth="1"/>
    <col min="4371" max="4371" width="4.69921875" style="1" customWidth="1"/>
    <col min="4372" max="4372" width="4.19921875" style="1" customWidth="1"/>
    <col min="4373" max="4393" width="3.09765625" style="1"/>
    <col min="4394" max="4394" width="3.59765625" style="1" customWidth="1"/>
    <col min="4395" max="4396" width="3.09765625" style="1"/>
    <col min="4397" max="4397" width="3.69921875" style="1" customWidth="1"/>
    <col min="4398" max="4407" width="3.09765625" style="1"/>
    <col min="4408" max="4413" width="3" style="1" customWidth="1"/>
    <col min="4414" max="4425" width="3.09765625" style="1"/>
    <col min="4426" max="4428" width="4" style="1" customWidth="1"/>
    <col min="4429" max="4610" width="3.09765625" style="1"/>
    <col min="4611" max="4614" width="3.19921875" style="1" customWidth="1"/>
    <col min="4615" max="4618" width="3.09765625" style="1"/>
    <col min="4619" max="4626" width="3.19921875" style="1" customWidth="1"/>
    <col min="4627" max="4627" width="4.69921875" style="1" customWidth="1"/>
    <col min="4628" max="4628" width="4.19921875" style="1" customWidth="1"/>
    <col min="4629" max="4649" width="3.09765625" style="1"/>
    <col min="4650" max="4650" width="3.59765625" style="1" customWidth="1"/>
    <col min="4651" max="4652" width="3.09765625" style="1"/>
    <col min="4653" max="4653" width="3.69921875" style="1" customWidth="1"/>
    <col min="4654" max="4663" width="3.09765625" style="1"/>
    <col min="4664" max="4669" width="3" style="1" customWidth="1"/>
    <col min="4670" max="4681" width="3.09765625" style="1"/>
    <col min="4682" max="4684" width="4" style="1" customWidth="1"/>
    <col min="4685" max="4866" width="3.09765625" style="1"/>
    <col min="4867" max="4870" width="3.19921875" style="1" customWidth="1"/>
    <col min="4871" max="4874" width="3.09765625" style="1"/>
    <col min="4875" max="4882" width="3.19921875" style="1" customWidth="1"/>
    <col min="4883" max="4883" width="4.69921875" style="1" customWidth="1"/>
    <col min="4884" max="4884" width="4.19921875" style="1" customWidth="1"/>
    <col min="4885" max="4905" width="3.09765625" style="1"/>
    <col min="4906" max="4906" width="3.59765625" style="1" customWidth="1"/>
    <col min="4907" max="4908" width="3.09765625" style="1"/>
    <col min="4909" max="4909" width="3.69921875" style="1" customWidth="1"/>
    <col min="4910" max="4919" width="3.09765625" style="1"/>
    <col min="4920" max="4925" width="3" style="1" customWidth="1"/>
    <col min="4926" max="4937" width="3.09765625" style="1"/>
    <col min="4938" max="4940" width="4" style="1" customWidth="1"/>
    <col min="4941" max="5122" width="3.09765625" style="1"/>
    <col min="5123" max="5126" width="3.19921875" style="1" customWidth="1"/>
    <col min="5127" max="5130" width="3.09765625" style="1"/>
    <col min="5131" max="5138" width="3.19921875" style="1" customWidth="1"/>
    <col min="5139" max="5139" width="4.69921875" style="1" customWidth="1"/>
    <col min="5140" max="5140" width="4.19921875" style="1" customWidth="1"/>
    <col min="5141" max="5161" width="3.09765625" style="1"/>
    <col min="5162" max="5162" width="3.59765625" style="1" customWidth="1"/>
    <col min="5163" max="5164" width="3.09765625" style="1"/>
    <col min="5165" max="5165" width="3.69921875" style="1" customWidth="1"/>
    <col min="5166" max="5175" width="3.09765625" style="1"/>
    <col min="5176" max="5181" width="3" style="1" customWidth="1"/>
    <col min="5182" max="5193" width="3.09765625" style="1"/>
    <col min="5194" max="5196" width="4" style="1" customWidth="1"/>
    <col min="5197" max="5378" width="3.09765625" style="1"/>
    <col min="5379" max="5382" width="3.19921875" style="1" customWidth="1"/>
    <col min="5383" max="5386" width="3.09765625" style="1"/>
    <col min="5387" max="5394" width="3.19921875" style="1" customWidth="1"/>
    <col min="5395" max="5395" width="4.69921875" style="1" customWidth="1"/>
    <col min="5396" max="5396" width="4.19921875" style="1" customWidth="1"/>
    <col min="5397" max="5417" width="3.09765625" style="1"/>
    <col min="5418" max="5418" width="3.59765625" style="1" customWidth="1"/>
    <col min="5419" max="5420" width="3.09765625" style="1"/>
    <col min="5421" max="5421" width="3.69921875" style="1" customWidth="1"/>
    <col min="5422" max="5431" width="3.09765625" style="1"/>
    <col min="5432" max="5437" width="3" style="1" customWidth="1"/>
    <col min="5438" max="5449" width="3.09765625" style="1"/>
    <col min="5450" max="5452" width="4" style="1" customWidth="1"/>
    <col min="5453" max="5634" width="3.09765625" style="1"/>
    <col min="5635" max="5638" width="3.19921875" style="1" customWidth="1"/>
    <col min="5639" max="5642" width="3.09765625" style="1"/>
    <col min="5643" max="5650" width="3.19921875" style="1" customWidth="1"/>
    <col min="5651" max="5651" width="4.69921875" style="1" customWidth="1"/>
    <col min="5652" max="5652" width="4.19921875" style="1" customWidth="1"/>
    <col min="5653" max="5673" width="3.09765625" style="1"/>
    <col min="5674" max="5674" width="3.59765625" style="1" customWidth="1"/>
    <col min="5675" max="5676" width="3.09765625" style="1"/>
    <col min="5677" max="5677" width="3.69921875" style="1" customWidth="1"/>
    <col min="5678" max="5687" width="3.09765625" style="1"/>
    <col min="5688" max="5693" width="3" style="1" customWidth="1"/>
    <col min="5694" max="5705" width="3.09765625" style="1"/>
    <col min="5706" max="5708" width="4" style="1" customWidth="1"/>
    <col min="5709" max="5890" width="3.09765625" style="1"/>
    <col min="5891" max="5894" width="3.19921875" style="1" customWidth="1"/>
    <col min="5895" max="5898" width="3.09765625" style="1"/>
    <col min="5899" max="5906" width="3.19921875" style="1" customWidth="1"/>
    <col min="5907" max="5907" width="4.69921875" style="1" customWidth="1"/>
    <col min="5908" max="5908" width="4.19921875" style="1" customWidth="1"/>
    <col min="5909" max="5929" width="3.09765625" style="1"/>
    <col min="5930" max="5930" width="3.59765625" style="1" customWidth="1"/>
    <col min="5931" max="5932" width="3.09765625" style="1"/>
    <col min="5933" max="5933" width="3.69921875" style="1" customWidth="1"/>
    <col min="5934" max="5943" width="3.09765625" style="1"/>
    <col min="5944" max="5949" width="3" style="1" customWidth="1"/>
    <col min="5950" max="5961" width="3.09765625" style="1"/>
    <col min="5962" max="5964" width="4" style="1" customWidth="1"/>
    <col min="5965" max="6146" width="3.09765625" style="1"/>
    <col min="6147" max="6150" width="3.19921875" style="1" customWidth="1"/>
    <col min="6151" max="6154" width="3.09765625" style="1"/>
    <col min="6155" max="6162" width="3.19921875" style="1" customWidth="1"/>
    <col min="6163" max="6163" width="4.69921875" style="1" customWidth="1"/>
    <col min="6164" max="6164" width="4.19921875" style="1" customWidth="1"/>
    <col min="6165" max="6185" width="3.09765625" style="1"/>
    <col min="6186" max="6186" width="3.59765625" style="1" customWidth="1"/>
    <col min="6187" max="6188" width="3.09765625" style="1"/>
    <col min="6189" max="6189" width="3.69921875" style="1" customWidth="1"/>
    <col min="6190" max="6199" width="3.09765625" style="1"/>
    <col min="6200" max="6205" width="3" style="1" customWidth="1"/>
    <col min="6206" max="6217" width="3.09765625" style="1"/>
    <col min="6218" max="6220" width="4" style="1" customWidth="1"/>
    <col min="6221" max="6402" width="3.09765625" style="1"/>
    <col min="6403" max="6406" width="3.19921875" style="1" customWidth="1"/>
    <col min="6407" max="6410" width="3.09765625" style="1"/>
    <col min="6411" max="6418" width="3.19921875" style="1" customWidth="1"/>
    <col min="6419" max="6419" width="4.69921875" style="1" customWidth="1"/>
    <col min="6420" max="6420" width="4.19921875" style="1" customWidth="1"/>
    <col min="6421" max="6441" width="3.09765625" style="1"/>
    <col min="6442" max="6442" width="3.59765625" style="1" customWidth="1"/>
    <col min="6443" max="6444" width="3.09765625" style="1"/>
    <col min="6445" max="6445" width="3.69921875" style="1" customWidth="1"/>
    <col min="6446" max="6455" width="3.09765625" style="1"/>
    <col min="6456" max="6461" width="3" style="1" customWidth="1"/>
    <col min="6462" max="6473" width="3.09765625" style="1"/>
    <col min="6474" max="6476" width="4" style="1" customWidth="1"/>
    <col min="6477" max="6658" width="3.09765625" style="1"/>
    <col min="6659" max="6662" width="3.19921875" style="1" customWidth="1"/>
    <col min="6663" max="6666" width="3.09765625" style="1"/>
    <col min="6667" max="6674" width="3.19921875" style="1" customWidth="1"/>
    <col min="6675" max="6675" width="4.69921875" style="1" customWidth="1"/>
    <col min="6676" max="6676" width="4.19921875" style="1" customWidth="1"/>
    <col min="6677" max="6697" width="3.09765625" style="1"/>
    <col min="6698" max="6698" width="3.59765625" style="1" customWidth="1"/>
    <col min="6699" max="6700" width="3.09765625" style="1"/>
    <col min="6701" max="6701" width="3.69921875" style="1" customWidth="1"/>
    <col min="6702" max="6711" width="3.09765625" style="1"/>
    <col min="6712" max="6717" width="3" style="1" customWidth="1"/>
    <col min="6718" max="6729" width="3.09765625" style="1"/>
    <col min="6730" max="6732" width="4" style="1" customWidth="1"/>
    <col min="6733" max="6914" width="3.09765625" style="1"/>
    <col min="6915" max="6918" width="3.19921875" style="1" customWidth="1"/>
    <col min="6919" max="6922" width="3.09765625" style="1"/>
    <col min="6923" max="6930" width="3.19921875" style="1" customWidth="1"/>
    <col min="6931" max="6931" width="4.69921875" style="1" customWidth="1"/>
    <col min="6932" max="6932" width="4.19921875" style="1" customWidth="1"/>
    <col min="6933" max="6953" width="3.09765625" style="1"/>
    <col min="6954" max="6954" width="3.59765625" style="1" customWidth="1"/>
    <col min="6955" max="6956" width="3.09765625" style="1"/>
    <col min="6957" max="6957" width="3.69921875" style="1" customWidth="1"/>
    <col min="6958" max="6967" width="3.09765625" style="1"/>
    <col min="6968" max="6973" width="3" style="1" customWidth="1"/>
    <col min="6974" max="6985" width="3.09765625" style="1"/>
    <col min="6986" max="6988" width="4" style="1" customWidth="1"/>
    <col min="6989" max="7170" width="3.09765625" style="1"/>
    <col min="7171" max="7174" width="3.19921875" style="1" customWidth="1"/>
    <col min="7175" max="7178" width="3.09765625" style="1"/>
    <col min="7179" max="7186" width="3.19921875" style="1" customWidth="1"/>
    <col min="7187" max="7187" width="4.69921875" style="1" customWidth="1"/>
    <col min="7188" max="7188" width="4.19921875" style="1" customWidth="1"/>
    <col min="7189" max="7209" width="3.09765625" style="1"/>
    <col min="7210" max="7210" width="3.59765625" style="1" customWidth="1"/>
    <col min="7211" max="7212" width="3.09765625" style="1"/>
    <col min="7213" max="7213" width="3.69921875" style="1" customWidth="1"/>
    <col min="7214" max="7223" width="3.09765625" style="1"/>
    <col min="7224" max="7229" width="3" style="1" customWidth="1"/>
    <col min="7230" max="7241" width="3.09765625" style="1"/>
    <col min="7242" max="7244" width="4" style="1" customWidth="1"/>
    <col min="7245" max="7426" width="3.09765625" style="1"/>
    <col min="7427" max="7430" width="3.19921875" style="1" customWidth="1"/>
    <col min="7431" max="7434" width="3.09765625" style="1"/>
    <col min="7435" max="7442" width="3.19921875" style="1" customWidth="1"/>
    <col min="7443" max="7443" width="4.69921875" style="1" customWidth="1"/>
    <col min="7444" max="7444" width="4.19921875" style="1" customWidth="1"/>
    <col min="7445" max="7465" width="3.09765625" style="1"/>
    <col min="7466" max="7466" width="3.59765625" style="1" customWidth="1"/>
    <col min="7467" max="7468" width="3.09765625" style="1"/>
    <col min="7469" max="7469" width="3.69921875" style="1" customWidth="1"/>
    <col min="7470" max="7479" width="3.09765625" style="1"/>
    <col min="7480" max="7485" width="3" style="1" customWidth="1"/>
    <col min="7486" max="7497" width="3.09765625" style="1"/>
    <col min="7498" max="7500" width="4" style="1" customWidth="1"/>
    <col min="7501" max="7682" width="3.09765625" style="1"/>
    <col min="7683" max="7686" width="3.19921875" style="1" customWidth="1"/>
    <col min="7687" max="7690" width="3.09765625" style="1"/>
    <col min="7691" max="7698" width="3.19921875" style="1" customWidth="1"/>
    <col min="7699" max="7699" width="4.69921875" style="1" customWidth="1"/>
    <col min="7700" max="7700" width="4.19921875" style="1" customWidth="1"/>
    <col min="7701" max="7721" width="3.09765625" style="1"/>
    <col min="7722" max="7722" width="3.59765625" style="1" customWidth="1"/>
    <col min="7723" max="7724" width="3.09765625" style="1"/>
    <col min="7725" max="7725" width="3.69921875" style="1" customWidth="1"/>
    <col min="7726" max="7735" width="3.09765625" style="1"/>
    <col min="7736" max="7741" width="3" style="1" customWidth="1"/>
    <col min="7742" max="7753" width="3.09765625" style="1"/>
    <col min="7754" max="7756" width="4" style="1" customWidth="1"/>
    <col min="7757" max="7938" width="3.09765625" style="1"/>
    <col min="7939" max="7942" width="3.19921875" style="1" customWidth="1"/>
    <col min="7943" max="7946" width="3.09765625" style="1"/>
    <col min="7947" max="7954" width="3.19921875" style="1" customWidth="1"/>
    <col min="7955" max="7955" width="4.69921875" style="1" customWidth="1"/>
    <col min="7956" max="7956" width="4.19921875" style="1" customWidth="1"/>
    <col min="7957" max="7977" width="3.09765625" style="1"/>
    <col min="7978" max="7978" width="3.59765625" style="1" customWidth="1"/>
    <col min="7979" max="7980" width="3.09765625" style="1"/>
    <col min="7981" max="7981" width="3.69921875" style="1" customWidth="1"/>
    <col min="7982" max="7991" width="3.09765625" style="1"/>
    <col min="7992" max="7997" width="3" style="1" customWidth="1"/>
    <col min="7998" max="8009" width="3.09765625" style="1"/>
    <col min="8010" max="8012" width="4" style="1" customWidth="1"/>
    <col min="8013" max="8194" width="3.09765625" style="1"/>
    <col min="8195" max="8198" width="3.19921875" style="1" customWidth="1"/>
    <col min="8199" max="8202" width="3.09765625" style="1"/>
    <col min="8203" max="8210" width="3.19921875" style="1" customWidth="1"/>
    <col min="8211" max="8211" width="4.69921875" style="1" customWidth="1"/>
    <col min="8212" max="8212" width="4.19921875" style="1" customWidth="1"/>
    <col min="8213" max="8233" width="3.09765625" style="1"/>
    <col min="8234" max="8234" width="3.59765625" style="1" customWidth="1"/>
    <col min="8235" max="8236" width="3.09765625" style="1"/>
    <col min="8237" max="8237" width="3.69921875" style="1" customWidth="1"/>
    <col min="8238" max="8247" width="3.09765625" style="1"/>
    <col min="8248" max="8253" width="3" style="1" customWidth="1"/>
    <col min="8254" max="8265" width="3.09765625" style="1"/>
    <col min="8266" max="8268" width="4" style="1" customWidth="1"/>
    <col min="8269" max="8450" width="3.09765625" style="1"/>
    <col min="8451" max="8454" width="3.19921875" style="1" customWidth="1"/>
    <col min="8455" max="8458" width="3.09765625" style="1"/>
    <col min="8459" max="8466" width="3.19921875" style="1" customWidth="1"/>
    <col min="8467" max="8467" width="4.69921875" style="1" customWidth="1"/>
    <col min="8468" max="8468" width="4.19921875" style="1" customWidth="1"/>
    <col min="8469" max="8489" width="3.09765625" style="1"/>
    <col min="8490" max="8490" width="3.59765625" style="1" customWidth="1"/>
    <col min="8491" max="8492" width="3.09765625" style="1"/>
    <col min="8493" max="8493" width="3.69921875" style="1" customWidth="1"/>
    <col min="8494" max="8503" width="3.09765625" style="1"/>
    <col min="8504" max="8509" width="3" style="1" customWidth="1"/>
    <col min="8510" max="8521" width="3.09765625" style="1"/>
    <col min="8522" max="8524" width="4" style="1" customWidth="1"/>
    <col min="8525" max="8706" width="3.09765625" style="1"/>
    <col min="8707" max="8710" width="3.19921875" style="1" customWidth="1"/>
    <col min="8711" max="8714" width="3.09765625" style="1"/>
    <col min="8715" max="8722" width="3.19921875" style="1" customWidth="1"/>
    <col min="8723" max="8723" width="4.69921875" style="1" customWidth="1"/>
    <col min="8724" max="8724" width="4.19921875" style="1" customWidth="1"/>
    <col min="8725" max="8745" width="3.09765625" style="1"/>
    <col min="8746" max="8746" width="3.59765625" style="1" customWidth="1"/>
    <col min="8747" max="8748" width="3.09765625" style="1"/>
    <col min="8749" max="8749" width="3.69921875" style="1" customWidth="1"/>
    <col min="8750" max="8759" width="3.09765625" style="1"/>
    <col min="8760" max="8765" width="3" style="1" customWidth="1"/>
    <col min="8766" max="8777" width="3.09765625" style="1"/>
    <col min="8778" max="8780" width="4" style="1" customWidth="1"/>
    <col min="8781" max="8962" width="3.09765625" style="1"/>
    <col min="8963" max="8966" width="3.19921875" style="1" customWidth="1"/>
    <col min="8967" max="8970" width="3.09765625" style="1"/>
    <col min="8971" max="8978" width="3.19921875" style="1" customWidth="1"/>
    <col min="8979" max="8979" width="4.69921875" style="1" customWidth="1"/>
    <col min="8980" max="8980" width="4.19921875" style="1" customWidth="1"/>
    <col min="8981" max="9001" width="3.09765625" style="1"/>
    <col min="9002" max="9002" width="3.59765625" style="1" customWidth="1"/>
    <col min="9003" max="9004" width="3.09765625" style="1"/>
    <col min="9005" max="9005" width="3.69921875" style="1" customWidth="1"/>
    <col min="9006" max="9015" width="3.09765625" style="1"/>
    <col min="9016" max="9021" width="3" style="1" customWidth="1"/>
    <col min="9022" max="9033" width="3.09765625" style="1"/>
    <col min="9034" max="9036" width="4" style="1" customWidth="1"/>
    <col min="9037" max="9218" width="3.09765625" style="1"/>
    <col min="9219" max="9222" width="3.19921875" style="1" customWidth="1"/>
    <col min="9223" max="9226" width="3.09765625" style="1"/>
    <col min="9227" max="9234" width="3.19921875" style="1" customWidth="1"/>
    <col min="9235" max="9235" width="4.69921875" style="1" customWidth="1"/>
    <col min="9236" max="9236" width="4.19921875" style="1" customWidth="1"/>
    <col min="9237" max="9257" width="3.09765625" style="1"/>
    <col min="9258" max="9258" width="3.59765625" style="1" customWidth="1"/>
    <col min="9259" max="9260" width="3.09765625" style="1"/>
    <col min="9261" max="9261" width="3.69921875" style="1" customWidth="1"/>
    <col min="9262" max="9271" width="3.09765625" style="1"/>
    <col min="9272" max="9277" width="3" style="1" customWidth="1"/>
    <col min="9278" max="9289" width="3.09765625" style="1"/>
    <col min="9290" max="9292" width="4" style="1" customWidth="1"/>
    <col min="9293" max="9474" width="3.09765625" style="1"/>
    <col min="9475" max="9478" width="3.19921875" style="1" customWidth="1"/>
    <col min="9479" max="9482" width="3.09765625" style="1"/>
    <col min="9483" max="9490" width="3.19921875" style="1" customWidth="1"/>
    <col min="9491" max="9491" width="4.69921875" style="1" customWidth="1"/>
    <col min="9492" max="9492" width="4.19921875" style="1" customWidth="1"/>
    <col min="9493" max="9513" width="3.09765625" style="1"/>
    <col min="9514" max="9514" width="3.59765625" style="1" customWidth="1"/>
    <col min="9515" max="9516" width="3.09765625" style="1"/>
    <col min="9517" max="9517" width="3.69921875" style="1" customWidth="1"/>
    <col min="9518" max="9527" width="3.09765625" style="1"/>
    <col min="9528" max="9533" width="3" style="1" customWidth="1"/>
    <col min="9534" max="9545" width="3.09765625" style="1"/>
    <col min="9546" max="9548" width="4" style="1" customWidth="1"/>
    <col min="9549" max="9730" width="3.09765625" style="1"/>
    <col min="9731" max="9734" width="3.19921875" style="1" customWidth="1"/>
    <col min="9735" max="9738" width="3.09765625" style="1"/>
    <col min="9739" max="9746" width="3.19921875" style="1" customWidth="1"/>
    <col min="9747" max="9747" width="4.69921875" style="1" customWidth="1"/>
    <col min="9748" max="9748" width="4.19921875" style="1" customWidth="1"/>
    <col min="9749" max="9769" width="3.09765625" style="1"/>
    <col min="9770" max="9770" width="3.59765625" style="1" customWidth="1"/>
    <col min="9771" max="9772" width="3.09765625" style="1"/>
    <col min="9773" max="9773" width="3.69921875" style="1" customWidth="1"/>
    <col min="9774" max="9783" width="3.09765625" style="1"/>
    <col min="9784" max="9789" width="3" style="1" customWidth="1"/>
    <col min="9790" max="9801" width="3.09765625" style="1"/>
    <col min="9802" max="9804" width="4" style="1" customWidth="1"/>
    <col min="9805" max="9986" width="3.09765625" style="1"/>
    <col min="9987" max="9990" width="3.19921875" style="1" customWidth="1"/>
    <col min="9991" max="9994" width="3.09765625" style="1"/>
    <col min="9995" max="10002" width="3.19921875" style="1" customWidth="1"/>
    <col min="10003" max="10003" width="4.69921875" style="1" customWidth="1"/>
    <col min="10004" max="10004" width="4.19921875" style="1" customWidth="1"/>
    <col min="10005" max="10025" width="3.09765625" style="1"/>
    <col min="10026" max="10026" width="3.59765625" style="1" customWidth="1"/>
    <col min="10027" max="10028" width="3.09765625" style="1"/>
    <col min="10029" max="10029" width="3.69921875" style="1" customWidth="1"/>
    <col min="10030" max="10039" width="3.09765625" style="1"/>
    <col min="10040" max="10045" width="3" style="1" customWidth="1"/>
    <col min="10046" max="10057" width="3.09765625" style="1"/>
    <col min="10058" max="10060" width="4" style="1" customWidth="1"/>
    <col min="10061" max="10242" width="3.09765625" style="1"/>
    <col min="10243" max="10246" width="3.19921875" style="1" customWidth="1"/>
    <col min="10247" max="10250" width="3.09765625" style="1"/>
    <col min="10251" max="10258" width="3.19921875" style="1" customWidth="1"/>
    <col min="10259" max="10259" width="4.69921875" style="1" customWidth="1"/>
    <col min="10260" max="10260" width="4.19921875" style="1" customWidth="1"/>
    <col min="10261" max="10281" width="3.09765625" style="1"/>
    <col min="10282" max="10282" width="3.59765625" style="1" customWidth="1"/>
    <col min="10283" max="10284" width="3.09765625" style="1"/>
    <col min="10285" max="10285" width="3.69921875" style="1" customWidth="1"/>
    <col min="10286" max="10295" width="3.09765625" style="1"/>
    <col min="10296" max="10301" width="3" style="1" customWidth="1"/>
    <col min="10302" max="10313" width="3.09765625" style="1"/>
    <col min="10314" max="10316" width="4" style="1" customWidth="1"/>
    <col min="10317" max="10498" width="3.09765625" style="1"/>
    <col min="10499" max="10502" width="3.19921875" style="1" customWidth="1"/>
    <col min="10503" max="10506" width="3.09765625" style="1"/>
    <col min="10507" max="10514" width="3.19921875" style="1" customWidth="1"/>
    <col min="10515" max="10515" width="4.69921875" style="1" customWidth="1"/>
    <col min="10516" max="10516" width="4.19921875" style="1" customWidth="1"/>
    <col min="10517" max="10537" width="3.09765625" style="1"/>
    <col min="10538" max="10538" width="3.59765625" style="1" customWidth="1"/>
    <col min="10539" max="10540" width="3.09765625" style="1"/>
    <col min="10541" max="10541" width="3.69921875" style="1" customWidth="1"/>
    <col min="10542" max="10551" width="3.09765625" style="1"/>
    <col min="10552" max="10557" width="3" style="1" customWidth="1"/>
    <col min="10558" max="10569" width="3.09765625" style="1"/>
    <col min="10570" max="10572" width="4" style="1" customWidth="1"/>
    <col min="10573" max="10754" width="3.09765625" style="1"/>
    <col min="10755" max="10758" width="3.19921875" style="1" customWidth="1"/>
    <col min="10759" max="10762" width="3.09765625" style="1"/>
    <col min="10763" max="10770" width="3.19921875" style="1" customWidth="1"/>
    <col min="10771" max="10771" width="4.69921875" style="1" customWidth="1"/>
    <col min="10772" max="10772" width="4.19921875" style="1" customWidth="1"/>
    <col min="10773" max="10793" width="3.09765625" style="1"/>
    <col min="10794" max="10794" width="3.59765625" style="1" customWidth="1"/>
    <col min="10795" max="10796" width="3.09765625" style="1"/>
    <col min="10797" max="10797" width="3.69921875" style="1" customWidth="1"/>
    <col min="10798" max="10807" width="3.09765625" style="1"/>
    <col min="10808" max="10813" width="3" style="1" customWidth="1"/>
    <col min="10814" max="10825" width="3.09765625" style="1"/>
    <col min="10826" max="10828" width="4" style="1" customWidth="1"/>
    <col min="10829" max="11010" width="3.09765625" style="1"/>
    <col min="11011" max="11014" width="3.19921875" style="1" customWidth="1"/>
    <col min="11015" max="11018" width="3.09765625" style="1"/>
    <col min="11019" max="11026" width="3.19921875" style="1" customWidth="1"/>
    <col min="11027" max="11027" width="4.69921875" style="1" customWidth="1"/>
    <col min="11028" max="11028" width="4.19921875" style="1" customWidth="1"/>
    <col min="11029" max="11049" width="3.09765625" style="1"/>
    <col min="11050" max="11050" width="3.59765625" style="1" customWidth="1"/>
    <col min="11051" max="11052" width="3.09765625" style="1"/>
    <col min="11053" max="11053" width="3.69921875" style="1" customWidth="1"/>
    <col min="11054" max="11063" width="3.09765625" style="1"/>
    <col min="11064" max="11069" width="3" style="1" customWidth="1"/>
    <col min="11070" max="11081" width="3.09765625" style="1"/>
    <col min="11082" max="11084" width="4" style="1" customWidth="1"/>
    <col min="11085" max="11266" width="3.09765625" style="1"/>
    <col min="11267" max="11270" width="3.19921875" style="1" customWidth="1"/>
    <col min="11271" max="11274" width="3.09765625" style="1"/>
    <col min="11275" max="11282" width="3.19921875" style="1" customWidth="1"/>
    <col min="11283" max="11283" width="4.69921875" style="1" customWidth="1"/>
    <col min="11284" max="11284" width="4.19921875" style="1" customWidth="1"/>
    <col min="11285" max="11305" width="3.09765625" style="1"/>
    <col min="11306" max="11306" width="3.59765625" style="1" customWidth="1"/>
    <col min="11307" max="11308" width="3.09765625" style="1"/>
    <col min="11309" max="11309" width="3.69921875" style="1" customWidth="1"/>
    <col min="11310" max="11319" width="3.09765625" style="1"/>
    <col min="11320" max="11325" width="3" style="1" customWidth="1"/>
    <col min="11326" max="11337" width="3.09765625" style="1"/>
    <col min="11338" max="11340" width="4" style="1" customWidth="1"/>
    <col min="11341" max="11522" width="3.09765625" style="1"/>
    <col min="11523" max="11526" width="3.19921875" style="1" customWidth="1"/>
    <col min="11527" max="11530" width="3.09765625" style="1"/>
    <col min="11531" max="11538" width="3.19921875" style="1" customWidth="1"/>
    <col min="11539" max="11539" width="4.69921875" style="1" customWidth="1"/>
    <col min="11540" max="11540" width="4.19921875" style="1" customWidth="1"/>
    <col min="11541" max="11561" width="3.09765625" style="1"/>
    <col min="11562" max="11562" width="3.59765625" style="1" customWidth="1"/>
    <col min="11563" max="11564" width="3.09765625" style="1"/>
    <col min="11565" max="11565" width="3.69921875" style="1" customWidth="1"/>
    <col min="11566" max="11575" width="3.09765625" style="1"/>
    <col min="11576" max="11581" width="3" style="1" customWidth="1"/>
    <col min="11582" max="11593" width="3.09765625" style="1"/>
    <col min="11594" max="11596" width="4" style="1" customWidth="1"/>
    <col min="11597" max="11778" width="3.09765625" style="1"/>
    <col min="11779" max="11782" width="3.19921875" style="1" customWidth="1"/>
    <col min="11783" max="11786" width="3.09765625" style="1"/>
    <col min="11787" max="11794" width="3.19921875" style="1" customWidth="1"/>
    <col min="11795" max="11795" width="4.69921875" style="1" customWidth="1"/>
    <col min="11796" max="11796" width="4.19921875" style="1" customWidth="1"/>
    <col min="11797" max="11817" width="3.09765625" style="1"/>
    <col min="11818" max="11818" width="3.59765625" style="1" customWidth="1"/>
    <col min="11819" max="11820" width="3.09765625" style="1"/>
    <col min="11821" max="11821" width="3.69921875" style="1" customWidth="1"/>
    <col min="11822" max="11831" width="3.09765625" style="1"/>
    <col min="11832" max="11837" width="3" style="1" customWidth="1"/>
    <col min="11838" max="11849" width="3.09765625" style="1"/>
    <col min="11850" max="11852" width="4" style="1" customWidth="1"/>
    <col min="11853" max="12034" width="3.09765625" style="1"/>
    <col min="12035" max="12038" width="3.19921875" style="1" customWidth="1"/>
    <col min="12039" max="12042" width="3.09765625" style="1"/>
    <col min="12043" max="12050" width="3.19921875" style="1" customWidth="1"/>
    <col min="12051" max="12051" width="4.69921875" style="1" customWidth="1"/>
    <col min="12052" max="12052" width="4.19921875" style="1" customWidth="1"/>
    <col min="12053" max="12073" width="3.09765625" style="1"/>
    <col min="12074" max="12074" width="3.59765625" style="1" customWidth="1"/>
    <col min="12075" max="12076" width="3.09765625" style="1"/>
    <col min="12077" max="12077" width="3.69921875" style="1" customWidth="1"/>
    <col min="12078" max="12087" width="3.09765625" style="1"/>
    <col min="12088" max="12093" width="3" style="1" customWidth="1"/>
    <col min="12094" max="12105" width="3.09765625" style="1"/>
    <col min="12106" max="12108" width="4" style="1" customWidth="1"/>
    <col min="12109" max="12290" width="3.09765625" style="1"/>
    <col min="12291" max="12294" width="3.19921875" style="1" customWidth="1"/>
    <col min="12295" max="12298" width="3.09765625" style="1"/>
    <col min="12299" max="12306" width="3.19921875" style="1" customWidth="1"/>
    <col min="12307" max="12307" width="4.69921875" style="1" customWidth="1"/>
    <col min="12308" max="12308" width="4.19921875" style="1" customWidth="1"/>
    <col min="12309" max="12329" width="3.09765625" style="1"/>
    <col min="12330" max="12330" width="3.59765625" style="1" customWidth="1"/>
    <col min="12331" max="12332" width="3.09765625" style="1"/>
    <col min="12333" max="12333" width="3.69921875" style="1" customWidth="1"/>
    <col min="12334" max="12343" width="3.09765625" style="1"/>
    <col min="12344" max="12349" width="3" style="1" customWidth="1"/>
    <col min="12350" max="12361" width="3.09765625" style="1"/>
    <col min="12362" max="12364" width="4" style="1" customWidth="1"/>
    <col min="12365" max="12546" width="3.09765625" style="1"/>
    <col min="12547" max="12550" width="3.19921875" style="1" customWidth="1"/>
    <col min="12551" max="12554" width="3.09765625" style="1"/>
    <col min="12555" max="12562" width="3.19921875" style="1" customWidth="1"/>
    <col min="12563" max="12563" width="4.69921875" style="1" customWidth="1"/>
    <col min="12564" max="12564" width="4.19921875" style="1" customWidth="1"/>
    <col min="12565" max="12585" width="3.09765625" style="1"/>
    <col min="12586" max="12586" width="3.59765625" style="1" customWidth="1"/>
    <col min="12587" max="12588" width="3.09765625" style="1"/>
    <col min="12589" max="12589" width="3.69921875" style="1" customWidth="1"/>
    <col min="12590" max="12599" width="3.09765625" style="1"/>
    <col min="12600" max="12605" width="3" style="1" customWidth="1"/>
    <col min="12606" max="12617" width="3.09765625" style="1"/>
    <col min="12618" max="12620" width="4" style="1" customWidth="1"/>
    <col min="12621" max="12802" width="3.09765625" style="1"/>
    <col min="12803" max="12806" width="3.19921875" style="1" customWidth="1"/>
    <col min="12807" max="12810" width="3.09765625" style="1"/>
    <col min="12811" max="12818" width="3.19921875" style="1" customWidth="1"/>
    <col min="12819" max="12819" width="4.69921875" style="1" customWidth="1"/>
    <col min="12820" max="12820" width="4.19921875" style="1" customWidth="1"/>
    <col min="12821" max="12841" width="3.09765625" style="1"/>
    <col min="12842" max="12842" width="3.59765625" style="1" customWidth="1"/>
    <col min="12843" max="12844" width="3.09765625" style="1"/>
    <col min="12845" max="12845" width="3.69921875" style="1" customWidth="1"/>
    <col min="12846" max="12855" width="3.09765625" style="1"/>
    <col min="12856" max="12861" width="3" style="1" customWidth="1"/>
    <col min="12862" max="12873" width="3.09765625" style="1"/>
    <col min="12874" max="12876" width="4" style="1" customWidth="1"/>
    <col min="12877" max="13058" width="3.09765625" style="1"/>
    <col min="13059" max="13062" width="3.19921875" style="1" customWidth="1"/>
    <col min="13063" max="13066" width="3.09765625" style="1"/>
    <col min="13067" max="13074" width="3.19921875" style="1" customWidth="1"/>
    <col min="13075" max="13075" width="4.69921875" style="1" customWidth="1"/>
    <col min="13076" max="13076" width="4.19921875" style="1" customWidth="1"/>
    <col min="13077" max="13097" width="3.09765625" style="1"/>
    <col min="13098" max="13098" width="3.59765625" style="1" customWidth="1"/>
    <col min="13099" max="13100" width="3.09765625" style="1"/>
    <col min="13101" max="13101" width="3.69921875" style="1" customWidth="1"/>
    <col min="13102" max="13111" width="3.09765625" style="1"/>
    <col min="13112" max="13117" width="3" style="1" customWidth="1"/>
    <col min="13118" max="13129" width="3.09765625" style="1"/>
    <col min="13130" max="13132" width="4" style="1" customWidth="1"/>
    <col min="13133" max="13314" width="3.09765625" style="1"/>
    <col min="13315" max="13318" width="3.19921875" style="1" customWidth="1"/>
    <col min="13319" max="13322" width="3.09765625" style="1"/>
    <col min="13323" max="13330" width="3.19921875" style="1" customWidth="1"/>
    <col min="13331" max="13331" width="4.69921875" style="1" customWidth="1"/>
    <col min="13332" max="13332" width="4.19921875" style="1" customWidth="1"/>
    <col min="13333" max="13353" width="3.09765625" style="1"/>
    <col min="13354" max="13354" width="3.59765625" style="1" customWidth="1"/>
    <col min="13355" max="13356" width="3.09765625" style="1"/>
    <col min="13357" max="13357" width="3.69921875" style="1" customWidth="1"/>
    <col min="13358" max="13367" width="3.09765625" style="1"/>
    <col min="13368" max="13373" width="3" style="1" customWidth="1"/>
    <col min="13374" max="13385" width="3.09765625" style="1"/>
    <col min="13386" max="13388" width="4" style="1" customWidth="1"/>
    <col min="13389" max="13570" width="3.09765625" style="1"/>
    <col min="13571" max="13574" width="3.19921875" style="1" customWidth="1"/>
    <col min="13575" max="13578" width="3.09765625" style="1"/>
    <col min="13579" max="13586" width="3.19921875" style="1" customWidth="1"/>
    <col min="13587" max="13587" width="4.69921875" style="1" customWidth="1"/>
    <col min="13588" max="13588" width="4.19921875" style="1" customWidth="1"/>
    <col min="13589" max="13609" width="3.09765625" style="1"/>
    <col min="13610" max="13610" width="3.59765625" style="1" customWidth="1"/>
    <col min="13611" max="13612" width="3.09765625" style="1"/>
    <col min="13613" max="13613" width="3.69921875" style="1" customWidth="1"/>
    <col min="13614" max="13623" width="3.09765625" style="1"/>
    <col min="13624" max="13629" width="3" style="1" customWidth="1"/>
    <col min="13630" max="13641" width="3.09765625" style="1"/>
    <col min="13642" max="13644" width="4" style="1" customWidth="1"/>
    <col min="13645" max="13826" width="3.09765625" style="1"/>
    <col min="13827" max="13830" width="3.19921875" style="1" customWidth="1"/>
    <col min="13831" max="13834" width="3.09765625" style="1"/>
    <col min="13835" max="13842" width="3.19921875" style="1" customWidth="1"/>
    <col min="13843" max="13843" width="4.69921875" style="1" customWidth="1"/>
    <col min="13844" max="13844" width="4.19921875" style="1" customWidth="1"/>
    <col min="13845" max="13865" width="3.09765625" style="1"/>
    <col min="13866" max="13866" width="3.59765625" style="1" customWidth="1"/>
    <col min="13867" max="13868" width="3.09765625" style="1"/>
    <col min="13869" max="13869" width="3.69921875" style="1" customWidth="1"/>
    <col min="13870" max="13879" width="3.09765625" style="1"/>
    <col min="13880" max="13885" width="3" style="1" customWidth="1"/>
    <col min="13886" max="13897" width="3.09765625" style="1"/>
    <col min="13898" max="13900" width="4" style="1" customWidth="1"/>
    <col min="13901" max="14082" width="3.09765625" style="1"/>
    <col min="14083" max="14086" width="3.19921875" style="1" customWidth="1"/>
    <col min="14087" max="14090" width="3.09765625" style="1"/>
    <col min="14091" max="14098" width="3.19921875" style="1" customWidth="1"/>
    <col min="14099" max="14099" width="4.69921875" style="1" customWidth="1"/>
    <col min="14100" max="14100" width="4.19921875" style="1" customWidth="1"/>
    <col min="14101" max="14121" width="3.09765625" style="1"/>
    <col min="14122" max="14122" width="3.59765625" style="1" customWidth="1"/>
    <col min="14123" max="14124" width="3.09765625" style="1"/>
    <col min="14125" max="14125" width="3.69921875" style="1" customWidth="1"/>
    <col min="14126" max="14135" width="3.09765625" style="1"/>
    <col min="14136" max="14141" width="3" style="1" customWidth="1"/>
    <col min="14142" max="14153" width="3.09765625" style="1"/>
    <col min="14154" max="14156" width="4" style="1" customWidth="1"/>
    <col min="14157" max="14338" width="3.09765625" style="1"/>
    <col min="14339" max="14342" width="3.19921875" style="1" customWidth="1"/>
    <col min="14343" max="14346" width="3.09765625" style="1"/>
    <col min="14347" max="14354" width="3.19921875" style="1" customWidth="1"/>
    <col min="14355" max="14355" width="4.69921875" style="1" customWidth="1"/>
    <col min="14356" max="14356" width="4.19921875" style="1" customWidth="1"/>
    <col min="14357" max="14377" width="3.09765625" style="1"/>
    <col min="14378" max="14378" width="3.59765625" style="1" customWidth="1"/>
    <col min="14379" max="14380" width="3.09765625" style="1"/>
    <col min="14381" max="14381" width="3.69921875" style="1" customWidth="1"/>
    <col min="14382" max="14391" width="3.09765625" style="1"/>
    <col min="14392" max="14397" width="3" style="1" customWidth="1"/>
    <col min="14398" max="14409" width="3.09765625" style="1"/>
    <col min="14410" max="14412" width="4" style="1" customWidth="1"/>
    <col min="14413" max="14594" width="3.09765625" style="1"/>
    <col min="14595" max="14598" width="3.19921875" style="1" customWidth="1"/>
    <col min="14599" max="14602" width="3.09765625" style="1"/>
    <col min="14603" max="14610" width="3.19921875" style="1" customWidth="1"/>
    <col min="14611" max="14611" width="4.69921875" style="1" customWidth="1"/>
    <col min="14612" max="14612" width="4.19921875" style="1" customWidth="1"/>
    <col min="14613" max="14633" width="3.09765625" style="1"/>
    <col min="14634" max="14634" width="3.59765625" style="1" customWidth="1"/>
    <col min="14635" max="14636" width="3.09765625" style="1"/>
    <col min="14637" max="14637" width="3.69921875" style="1" customWidth="1"/>
    <col min="14638" max="14647" width="3.09765625" style="1"/>
    <col min="14648" max="14653" width="3" style="1" customWidth="1"/>
    <col min="14654" max="14665" width="3.09765625" style="1"/>
    <col min="14666" max="14668" width="4" style="1" customWidth="1"/>
    <col min="14669" max="14850" width="3.09765625" style="1"/>
    <col min="14851" max="14854" width="3.19921875" style="1" customWidth="1"/>
    <col min="14855" max="14858" width="3.09765625" style="1"/>
    <col min="14859" max="14866" width="3.19921875" style="1" customWidth="1"/>
    <col min="14867" max="14867" width="4.69921875" style="1" customWidth="1"/>
    <col min="14868" max="14868" width="4.19921875" style="1" customWidth="1"/>
    <col min="14869" max="14889" width="3.09765625" style="1"/>
    <col min="14890" max="14890" width="3.59765625" style="1" customWidth="1"/>
    <col min="14891" max="14892" width="3.09765625" style="1"/>
    <col min="14893" max="14893" width="3.69921875" style="1" customWidth="1"/>
    <col min="14894" max="14903" width="3.09765625" style="1"/>
    <col min="14904" max="14909" width="3" style="1" customWidth="1"/>
    <col min="14910" max="14921" width="3.09765625" style="1"/>
    <col min="14922" max="14924" width="4" style="1" customWidth="1"/>
    <col min="14925" max="15106" width="3.09765625" style="1"/>
    <col min="15107" max="15110" width="3.19921875" style="1" customWidth="1"/>
    <col min="15111" max="15114" width="3.09765625" style="1"/>
    <col min="15115" max="15122" width="3.19921875" style="1" customWidth="1"/>
    <col min="15123" max="15123" width="4.69921875" style="1" customWidth="1"/>
    <col min="15124" max="15124" width="4.19921875" style="1" customWidth="1"/>
    <col min="15125" max="15145" width="3.09765625" style="1"/>
    <col min="15146" max="15146" width="3.59765625" style="1" customWidth="1"/>
    <col min="15147" max="15148" width="3.09765625" style="1"/>
    <col min="15149" max="15149" width="3.69921875" style="1" customWidth="1"/>
    <col min="15150" max="15159" width="3.09765625" style="1"/>
    <col min="15160" max="15165" width="3" style="1" customWidth="1"/>
    <col min="15166" max="15177" width="3.09765625" style="1"/>
    <col min="15178" max="15180" width="4" style="1" customWidth="1"/>
    <col min="15181" max="15362" width="3.09765625" style="1"/>
    <col min="15363" max="15366" width="3.19921875" style="1" customWidth="1"/>
    <col min="15367" max="15370" width="3.09765625" style="1"/>
    <col min="15371" max="15378" width="3.19921875" style="1" customWidth="1"/>
    <col min="15379" max="15379" width="4.69921875" style="1" customWidth="1"/>
    <col min="15380" max="15380" width="4.19921875" style="1" customWidth="1"/>
    <col min="15381" max="15401" width="3.09765625" style="1"/>
    <col min="15402" max="15402" width="3.59765625" style="1" customWidth="1"/>
    <col min="15403" max="15404" width="3.09765625" style="1"/>
    <col min="15405" max="15405" width="3.69921875" style="1" customWidth="1"/>
    <col min="15406" max="15415" width="3.09765625" style="1"/>
    <col min="15416" max="15421" width="3" style="1" customWidth="1"/>
    <col min="15422" max="15433" width="3.09765625" style="1"/>
    <col min="15434" max="15436" width="4" style="1" customWidth="1"/>
    <col min="15437" max="15618" width="3.09765625" style="1"/>
    <col min="15619" max="15622" width="3.19921875" style="1" customWidth="1"/>
    <col min="15623" max="15626" width="3.09765625" style="1"/>
    <col min="15627" max="15634" width="3.19921875" style="1" customWidth="1"/>
    <col min="15635" max="15635" width="4.69921875" style="1" customWidth="1"/>
    <col min="15636" max="15636" width="4.19921875" style="1" customWidth="1"/>
    <col min="15637" max="15657" width="3.09765625" style="1"/>
    <col min="15658" max="15658" width="3.59765625" style="1" customWidth="1"/>
    <col min="15659" max="15660" width="3.09765625" style="1"/>
    <col min="15661" max="15661" width="3.69921875" style="1" customWidth="1"/>
    <col min="15662" max="15671" width="3.09765625" style="1"/>
    <col min="15672" max="15677" width="3" style="1" customWidth="1"/>
    <col min="15678" max="15689" width="3.09765625" style="1"/>
    <col min="15690" max="15692" width="4" style="1" customWidth="1"/>
    <col min="15693" max="15874" width="3.09765625" style="1"/>
    <col min="15875" max="15878" width="3.19921875" style="1" customWidth="1"/>
    <col min="15879" max="15882" width="3.09765625" style="1"/>
    <col min="15883" max="15890" width="3.19921875" style="1" customWidth="1"/>
    <col min="15891" max="15891" width="4.69921875" style="1" customWidth="1"/>
    <col min="15892" max="15892" width="4.19921875" style="1" customWidth="1"/>
    <col min="15893" max="15913" width="3.09765625" style="1"/>
    <col min="15914" max="15914" width="3.59765625" style="1" customWidth="1"/>
    <col min="15915" max="15916" width="3.09765625" style="1"/>
    <col min="15917" max="15917" width="3.69921875" style="1" customWidth="1"/>
    <col min="15918" max="15927" width="3.09765625" style="1"/>
    <col min="15928" max="15933" width="3" style="1" customWidth="1"/>
    <col min="15934" max="15945" width="3.09765625" style="1"/>
    <col min="15946" max="15948" width="4" style="1" customWidth="1"/>
    <col min="15949" max="16130" width="3.09765625" style="1"/>
    <col min="16131" max="16134" width="3.19921875" style="1" customWidth="1"/>
    <col min="16135" max="16138" width="3.09765625" style="1"/>
    <col min="16139" max="16146" width="3.19921875" style="1" customWidth="1"/>
    <col min="16147" max="16147" width="4.69921875" style="1" customWidth="1"/>
    <col min="16148" max="16148" width="4.19921875" style="1" customWidth="1"/>
    <col min="16149" max="16169" width="3.09765625" style="1"/>
    <col min="16170" max="16170" width="3.59765625" style="1" customWidth="1"/>
    <col min="16171" max="16172" width="3.09765625" style="1"/>
    <col min="16173" max="16173" width="3.69921875" style="1" customWidth="1"/>
    <col min="16174" max="16183" width="3.09765625" style="1"/>
    <col min="16184" max="16189" width="3" style="1" customWidth="1"/>
    <col min="16190" max="16201" width="3.09765625" style="1"/>
    <col min="16202" max="16204" width="4" style="1" customWidth="1"/>
    <col min="16205" max="16384" width="3.09765625" style="1"/>
  </cols>
  <sheetData>
    <row r="1" spans="1:76" ht="23.25" customHeight="1" x14ac:dyDescent="0.45"/>
    <row r="2" spans="1:76" ht="23.25" customHeight="1" x14ac:dyDescent="0.45">
      <c r="W2" s="2"/>
      <c r="X2" s="2"/>
      <c r="Y2" s="2"/>
      <c r="Z2" s="2"/>
      <c r="AA2" s="2"/>
      <c r="BS2" s="3"/>
    </row>
    <row r="3" spans="1:76" ht="23.25" customHeight="1" x14ac:dyDescent="0.45">
      <c r="A3" s="4" t="s">
        <v>0</v>
      </c>
      <c r="B3" s="5"/>
      <c r="C3" s="5"/>
      <c r="D3" s="5"/>
      <c r="E3" s="5"/>
      <c r="F3" s="5"/>
      <c r="G3" s="5"/>
      <c r="H3" s="5"/>
      <c r="I3" s="5"/>
      <c r="J3" s="5"/>
      <c r="K3" s="5"/>
      <c r="L3" s="5"/>
      <c r="M3" s="5"/>
      <c r="N3" s="5"/>
      <c r="O3" s="5"/>
      <c r="P3" s="5"/>
      <c r="Q3" s="5"/>
      <c r="R3" s="5"/>
      <c r="S3" s="5"/>
      <c r="T3" s="5"/>
      <c r="U3" s="5"/>
      <c r="V3" s="5"/>
      <c r="W3" s="6"/>
      <c r="X3" s="6"/>
      <c r="Y3" s="6"/>
      <c r="Z3" s="6"/>
      <c r="AA3" s="6"/>
      <c r="AB3" s="5"/>
      <c r="AX3" s="6"/>
      <c r="AY3" s="6"/>
      <c r="AZ3" s="6"/>
      <c r="BQ3" s="115" t="s">
        <v>1</v>
      </c>
      <c r="BR3" s="116"/>
      <c r="BS3" s="116"/>
      <c r="BT3" s="116"/>
      <c r="BU3" s="116"/>
      <c r="BV3" s="116"/>
      <c r="BW3" s="117"/>
    </row>
    <row r="4" spans="1:76" ht="23.25" customHeight="1" x14ac:dyDescent="0.45">
      <c r="A4" s="5"/>
      <c r="B4" s="5"/>
      <c r="C4" s="5"/>
      <c r="D4" s="5"/>
      <c r="E4" s="5"/>
      <c r="F4" s="5"/>
      <c r="G4" s="5"/>
      <c r="H4" s="5"/>
      <c r="I4" s="5"/>
      <c r="J4" s="5"/>
      <c r="K4" s="5"/>
      <c r="L4" s="5"/>
      <c r="M4" s="5"/>
      <c r="N4" s="5"/>
      <c r="O4" s="5"/>
      <c r="P4" s="5"/>
      <c r="Q4" s="5"/>
      <c r="R4" s="5"/>
      <c r="S4" s="5"/>
      <c r="T4" s="5"/>
      <c r="U4" s="5"/>
      <c r="V4" s="5"/>
      <c r="W4" s="6"/>
      <c r="X4" s="6"/>
      <c r="Y4" s="6"/>
      <c r="Z4" s="6"/>
      <c r="AA4" s="6"/>
      <c r="AB4" s="5"/>
      <c r="AX4" s="6"/>
      <c r="AY4" s="6"/>
      <c r="AZ4" s="6"/>
      <c r="BQ4" s="118"/>
      <c r="BR4" s="119"/>
      <c r="BS4" s="119"/>
      <c r="BT4" s="119"/>
      <c r="BU4" s="119"/>
      <c r="BV4" s="119"/>
      <c r="BW4" s="120"/>
    </row>
    <row r="5" spans="1:76" ht="23.25" customHeight="1" x14ac:dyDescent="0.45">
      <c r="A5" s="5"/>
      <c r="B5" s="5"/>
      <c r="C5" s="5"/>
      <c r="D5" s="5"/>
      <c r="E5" s="5"/>
      <c r="F5" s="5"/>
      <c r="G5" s="5"/>
      <c r="H5" s="5"/>
      <c r="I5" s="5"/>
      <c r="J5" s="5"/>
      <c r="K5" s="5"/>
      <c r="L5" s="5"/>
      <c r="M5" s="5"/>
      <c r="N5" s="5"/>
      <c r="O5" s="5"/>
      <c r="P5" s="5"/>
      <c r="Q5" s="7" t="s">
        <v>2</v>
      </c>
      <c r="R5" s="5"/>
      <c r="S5" s="5"/>
      <c r="T5" s="5"/>
      <c r="U5" s="5"/>
      <c r="V5" s="5"/>
      <c r="W5" s="6"/>
      <c r="X5" s="6"/>
      <c r="Y5" s="6"/>
      <c r="Z5" s="6"/>
      <c r="AA5" s="6"/>
      <c r="AB5" s="5"/>
      <c r="AX5" s="6"/>
      <c r="AY5" s="6"/>
      <c r="AZ5" s="6"/>
    </row>
    <row r="6" spans="1:76" s="9" customFormat="1" ht="23.25" customHeight="1" x14ac:dyDescent="0.45">
      <c r="A6" s="8"/>
      <c r="B6" s="8"/>
      <c r="C6" s="8"/>
      <c r="D6" s="8"/>
      <c r="E6" s="8"/>
      <c r="F6" s="8"/>
      <c r="G6" s="8"/>
      <c r="H6" s="8"/>
      <c r="I6" s="8"/>
      <c r="J6" s="8"/>
      <c r="K6" s="8"/>
      <c r="L6" s="8"/>
      <c r="M6" s="8"/>
      <c r="N6" s="8"/>
      <c r="O6" s="8"/>
      <c r="P6" s="8"/>
      <c r="R6" s="7"/>
      <c r="S6" s="7"/>
      <c r="T6" s="7"/>
      <c r="U6" s="7"/>
      <c r="V6" s="7"/>
      <c r="W6" s="7"/>
      <c r="X6" s="7"/>
      <c r="Y6" s="7"/>
      <c r="Z6" s="7"/>
      <c r="AA6" s="7"/>
      <c r="AB6" s="7"/>
      <c r="AC6" s="7"/>
      <c r="AD6" s="7"/>
      <c r="AE6" s="7"/>
      <c r="AF6" s="7"/>
      <c r="AG6" s="7"/>
      <c r="AH6" s="7"/>
      <c r="AI6" s="7"/>
      <c r="AJ6" s="7"/>
      <c r="AK6" s="7"/>
      <c r="AN6" s="1"/>
      <c r="AO6" s="9" t="s">
        <v>3</v>
      </c>
      <c r="AX6" s="7"/>
      <c r="AY6" s="7"/>
      <c r="AZ6" s="7"/>
    </row>
    <row r="7" spans="1:76" s="9" customFormat="1" ht="23.25" customHeight="1" x14ac:dyDescent="0.45">
      <c r="A7" s="10"/>
      <c r="B7" s="10"/>
      <c r="C7" s="10"/>
      <c r="D7" s="10"/>
      <c r="E7" s="10"/>
      <c r="F7" s="10"/>
      <c r="G7" s="10"/>
      <c r="H7" s="10"/>
      <c r="I7" s="10"/>
      <c r="J7" s="10"/>
      <c r="K7" s="10"/>
      <c r="L7" s="10"/>
      <c r="M7" s="10"/>
      <c r="N7" s="10"/>
      <c r="O7" s="10"/>
      <c r="P7" s="10"/>
      <c r="Q7" s="10"/>
      <c r="R7" s="10"/>
      <c r="S7" s="10"/>
      <c r="T7" s="10"/>
      <c r="U7" s="10"/>
      <c r="V7" s="10"/>
      <c r="W7" s="11"/>
      <c r="X7" s="11"/>
      <c r="Y7" s="7"/>
      <c r="Z7" s="7"/>
      <c r="AA7" s="7"/>
      <c r="AB7" s="10"/>
      <c r="AC7" s="7"/>
      <c r="AD7" s="7"/>
      <c r="AE7" s="10"/>
      <c r="AF7" s="10"/>
      <c r="AH7" s="10"/>
      <c r="AI7" s="10"/>
      <c r="AJ7" s="10"/>
      <c r="AK7" s="10"/>
      <c r="AL7" s="10"/>
      <c r="AM7" s="10"/>
      <c r="AN7" s="10"/>
      <c r="AO7" s="10"/>
      <c r="AP7" s="10"/>
      <c r="AQ7" s="10"/>
      <c r="AR7" s="10"/>
      <c r="AS7" s="10"/>
      <c r="AT7" s="10"/>
      <c r="AX7" s="7"/>
      <c r="AY7" s="7"/>
      <c r="AZ7" s="7"/>
      <c r="BB7" s="12" t="s">
        <v>4</v>
      </c>
    </row>
    <row r="8" spans="1:76" s="9" customFormat="1" ht="23.25" customHeight="1" x14ac:dyDescent="0.45">
      <c r="A8" s="121" t="s">
        <v>5</v>
      </c>
      <c r="B8" s="122"/>
      <c r="C8" s="122"/>
      <c r="D8" s="123"/>
      <c r="E8" s="123"/>
      <c r="F8" s="123"/>
      <c r="G8" s="124" t="s">
        <v>6</v>
      </c>
      <c r="H8" s="124"/>
      <c r="I8" s="124"/>
      <c r="J8" s="125" t="s">
        <v>7</v>
      </c>
      <c r="K8" s="126"/>
      <c r="L8" s="126"/>
      <c r="M8" s="127"/>
      <c r="N8" s="7"/>
      <c r="O8" s="7"/>
      <c r="P8" s="7"/>
      <c r="Q8" s="7"/>
      <c r="R8" s="7"/>
      <c r="S8" s="10"/>
      <c r="T8" s="10"/>
      <c r="U8" s="7"/>
      <c r="V8" s="7"/>
      <c r="W8" s="7"/>
      <c r="X8" s="7"/>
      <c r="Y8" s="7"/>
      <c r="Z8" s="7"/>
      <c r="AA8" s="7"/>
      <c r="AB8" s="7"/>
      <c r="AC8" s="7"/>
      <c r="AD8" s="7"/>
      <c r="AE8" s="7"/>
      <c r="AF8" s="7"/>
      <c r="AH8" s="10"/>
      <c r="AI8" s="7"/>
      <c r="AJ8" s="7"/>
      <c r="AK8" s="7"/>
      <c r="AL8" s="7"/>
      <c r="AM8" s="7"/>
      <c r="AN8" s="7"/>
      <c r="AO8" s="7"/>
      <c r="AP8" s="7"/>
      <c r="AQ8" s="7"/>
      <c r="AR8" s="7"/>
      <c r="AS8" s="7"/>
      <c r="AT8" s="7"/>
    </row>
    <row r="9" spans="1:76" s="9" customFormat="1" ht="23.25" customHeight="1" x14ac:dyDescent="0.45">
      <c r="A9" s="128" t="s">
        <v>8</v>
      </c>
      <c r="B9" s="129"/>
      <c r="C9" s="129"/>
      <c r="D9" s="130"/>
      <c r="E9" s="128" t="s">
        <v>9</v>
      </c>
      <c r="F9" s="130"/>
      <c r="G9" s="128" t="s">
        <v>10</v>
      </c>
      <c r="H9" s="130"/>
      <c r="I9" s="137" t="s">
        <v>11</v>
      </c>
      <c r="J9" s="138"/>
      <c r="K9" s="121" t="s">
        <v>12</v>
      </c>
      <c r="L9" s="122"/>
      <c r="M9" s="122"/>
      <c r="N9" s="122"/>
      <c r="O9" s="122"/>
      <c r="P9" s="122"/>
      <c r="Q9" s="122"/>
      <c r="R9" s="122"/>
      <c r="S9" s="157" t="s">
        <v>13</v>
      </c>
      <c r="T9" s="160"/>
      <c r="U9" s="122" t="s">
        <v>14</v>
      </c>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65"/>
      <c r="AU9" s="166" t="s">
        <v>15</v>
      </c>
      <c r="AV9" s="167"/>
      <c r="AW9" s="168"/>
      <c r="AX9" s="166" t="s">
        <v>16</v>
      </c>
      <c r="AY9" s="167"/>
      <c r="AZ9" s="168"/>
      <c r="BA9" s="157" t="s">
        <v>17</v>
      </c>
      <c r="BB9" s="175"/>
      <c r="BC9" s="160"/>
      <c r="BD9" s="157" t="s">
        <v>18</v>
      </c>
      <c r="BE9" s="129"/>
      <c r="BF9" s="130"/>
      <c r="BG9" s="157" t="s">
        <v>19</v>
      </c>
      <c r="BH9" s="129"/>
      <c r="BI9" s="130"/>
      <c r="BJ9" s="193" t="s">
        <v>20</v>
      </c>
      <c r="BK9" s="194"/>
      <c r="BL9" s="195"/>
      <c r="BM9" s="193" t="s">
        <v>21</v>
      </c>
      <c r="BN9" s="194"/>
      <c r="BO9" s="195"/>
      <c r="BP9" s="202" t="s">
        <v>22</v>
      </c>
      <c r="BQ9" s="203"/>
      <c r="BR9" s="203"/>
      <c r="BS9" s="203"/>
      <c r="BT9" s="203"/>
      <c r="BU9" s="204"/>
      <c r="BV9" s="143" t="s">
        <v>23</v>
      </c>
      <c r="BW9" s="144"/>
      <c r="BX9" s="145"/>
    </row>
    <row r="10" spans="1:76" s="9" customFormat="1" ht="33" customHeight="1" x14ac:dyDescent="0.45">
      <c r="A10" s="131"/>
      <c r="B10" s="132"/>
      <c r="C10" s="132"/>
      <c r="D10" s="133"/>
      <c r="E10" s="131"/>
      <c r="F10" s="133"/>
      <c r="G10" s="131"/>
      <c r="H10" s="133"/>
      <c r="I10" s="139"/>
      <c r="J10" s="140"/>
      <c r="K10" s="121" t="s">
        <v>24</v>
      </c>
      <c r="L10" s="122"/>
      <c r="M10" s="122"/>
      <c r="N10" s="122"/>
      <c r="O10" s="122"/>
      <c r="P10" s="122"/>
      <c r="Q10" s="122"/>
      <c r="R10" s="122"/>
      <c r="S10" s="161"/>
      <c r="T10" s="162"/>
      <c r="U10" s="152" t="s">
        <v>25</v>
      </c>
      <c r="V10" s="152"/>
      <c r="W10" s="152"/>
      <c r="X10" s="152"/>
      <c r="Y10" s="153"/>
      <c r="Z10" s="128" t="s">
        <v>26</v>
      </c>
      <c r="AA10" s="129"/>
      <c r="AB10" s="130"/>
      <c r="AC10" s="157" t="s">
        <v>27</v>
      </c>
      <c r="AD10" s="129"/>
      <c r="AE10" s="130"/>
      <c r="AF10" s="158" t="s">
        <v>28</v>
      </c>
      <c r="AG10" s="158"/>
      <c r="AH10" s="158"/>
      <c r="AI10" s="178" t="s">
        <v>29</v>
      </c>
      <c r="AJ10" s="158"/>
      <c r="AK10" s="158"/>
      <c r="AL10" s="128" t="s">
        <v>30</v>
      </c>
      <c r="AM10" s="129"/>
      <c r="AN10" s="130"/>
      <c r="AO10" s="157" t="s">
        <v>31</v>
      </c>
      <c r="AP10" s="129"/>
      <c r="AQ10" s="130"/>
      <c r="AR10" s="137" t="s">
        <v>32</v>
      </c>
      <c r="AS10" s="179"/>
      <c r="AT10" s="138"/>
      <c r="AU10" s="169"/>
      <c r="AV10" s="170"/>
      <c r="AW10" s="171"/>
      <c r="AX10" s="169"/>
      <c r="AY10" s="170"/>
      <c r="AZ10" s="171"/>
      <c r="BA10" s="161"/>
      <c r="BB10" s="176"/>
      <c r="BC10" s="162"/>
      <c r="BD10" s="131"/>
      <c r="BE10" s="132"/>
      <c r="BF10" s="133"/>
      <c r="BG10" s="131"/>
      <c r="BH10" s="132"/>
      <c r="BI10" s="133"/>
      <c r="BJ10" s="196"/>
      <c r="BK10" s="197"/>
      <c r="BL10" s="198"/>
      <c r="BM10" s="196"/>
      <c r="BN10" s="197"/>
      <c r="BO10" s="198"/>
      <c r="BP10" s="209" t="s">
        <v>33</v>
      </c>
      <c r="BQ10" s="210"/>
      <c r="BR10" s="211"/>
      <c r="BS10" s="215" t="s">
        <v>34</v>
      </c>
      <c r="BT10" s="216"/>
      <c r="BU10" s="217"/>
      <c r="BV10" s="146"/>
      <c r="BW10" s="147"/>
      <c r="BX10" s="148"/>
    </row>
    <row r="11" spans="1:76" s="9" customFormat="1" ht="26.25" customHeight="1" thickBot="1" x14ac:dyDescent="0.5">
      <c r="A11" s="134"/>
      <c r="B11" s="135"/>
      <c r="C11" s="135"/>
      <c r="D11" s="136"/>
      <c r="E11" s="134"/>
      <c r="F11" s="136"/>
      <c r="G11" s="134"/>
      <c r="H11" s="136"/>
      <c r="I11" s="141"/>
      <c r="J11" s="142"/>
      <c r="K11" s="221" t="s">
        <v>35</v>
      </c>
      <c r="L11" s="222"/>
      <c r="M11" s="222"/>
      <c r="N11" s="222"/>
      <c r="O11" s="222"/>
      <c r="P11" s="222"/>
      <c r="Q11" s="222"/>
      <c r="R11" s="223"/>
      <c r="S11" s="163"/>
      <c r="T11" s="164"/>
      <c r="U11" s="122" t="s">
        <v>36</v>
      </c>
      <c r="V11" s="165"/>
      <c r="W11" s="128" t="s">
        <v>37</v>
      </c>
      <c r="X11" s="129"/>
      <c r="Y11" s="130"/>
      <c r="Z11" s="154"/>
      <c r="AA11" s="155"/>
      <c r="AB11" s="156"/>
      <c r="AC11" s="154"/>
      <c r="AD11" s="155"/>
      <c r="AE11" s="156"/>
      <c r="AF11" s="159"/>
      <c r="AG11" s="159"/>
      <c r="AH11" s="159"/>
      <c r="AI11" s="159"/>
      <c r="AJ11" s="159"/>
      <c r="AK11" s="159"/>
      <c r="AL11" s="134"/>
      <c r="AM11" s="135"/>
      <c r="AN11" s="136"/>
      <c r="AO11" s="154"/>
      <c r="AP11" s="155"/>
      <c r="AQ11" s="156"/>
      <c r="AR11" s="180"/>
      <c r="AS11" s="181"/>
      <c r="AT11" s="182"/>
      <c r="AU11" s="172"/>
      <c r="AV11" s="173"/>
      <c r="AW11" s="174"/>
      <c r="AX11" s="172"/>
      <c r="AY11" s="173"/>
      <c r="AZ11" s="174"/>
      <c r="BA11" s="163"/>
      <c r="BB11" s="177"/>
      <c r="BC11" s="164"/>
      <c r="BD11" s="154"/>
      <c r="BE11" s="155"/>
      <c r="BF11" s="156"/>
      <c r="BG11" s="154"/>
      <c r="BH11" s="155"/>
      <c r="BI11" s="156"/>
      <c r="BJ11" s="199"/>
      <c r="BK11" s="200"/>
      <c r="BL11" s="201"/>
      <c r="BM11" s="199"/>
      <c r="BN11" s="200"/>
      <c r="BO11" s="201"/>
      <c r="BP11" s="212"/>
      <c r="BQ11" s="213"/>
      <c r="BR11" s="214"/>
      <c r="BS11" s="218"/>
      <c r="BT11" s="219"/>
      <c r="BU11" s="220"/>
      <c r="BV11" s="149"/>
      <c r="BW11" s="150"/>
      <c r="BX11" s="151"/>
    </row>
    <row r="12" spans="1:76" s="9" customFormat="1" ht="23.25" customHeight="1" x14ac:dyDescent="0.45">
      <c r="A12" s="183"/>
      <c r="B12" s="184"/>
      <c r="C12" s="184"/>
      <c r="D12" s="185"/>
      <c r="E12" s="186" t="s">
        <v>38</v>
      </c>
      <c r="F12" s="187"/>
      <c r="G12" s="186"/>
      <c r="H12" s="187"/>
      <c r="I12" s="188"/>
      <c r="J12" s="189"/>
      <c r="K12" s="190"/>
      <c r="L12" s="191"/>
      <c r="M12" s="191"/>
      <c r="N12" s="191"/>
      <c r="O12" s="191"/>
      <c r="P12" s="191"/>
      <c r="Q12" s="191"/>
      <c r="R12" s="192"/>
      <c r="S12" s="190"/>
      <c r="T12" s="192"/>
      <c r="U12" s="228"/>
      <c r="V12" s="228"/>
      <c r="W12" s="205"/>
      <c r="X12" s="206"/>
      <c r="Y12" s="207"/>
      <c r="Z12" s="190"/>
      <c r="AA12" s="191"/>
      <c r="AB12" s="191"/>
      <c r="AC12" s="208"/>
      <c r="AD12" s="191"/>
      <c r="AE12" s="192"/>
      <c r="AF12" s="190"/>
      <c r="AG12" s="191"/>
      <c r="AH12" s="192"/>
      <c r="AI12" s="190"/>
      <c r="AJ12" s="191"/>
      <c r="AK12" s="192"/>
      <c r="AL12" s="190"/>
      <c r="AM12" s="191"/>
      <c r="AN12" s="192"/>
      <c r="AO12" s="190"/>
      <c r="AP12" s="191"/>
      <c r="AQ12" s="192"/>
      <c r="AR12" s="190"/>
      <c r="AS12" s="191"/>
      <c r="AT12" s="192"/>
      <c r="AU12" s="233"/>
      <c r="AV12" s="234"/>
      <c r="AW12" s="235"/>
      <c r="AX12" s="233"/>
      <c r="AY12" s="234"/>
      <c r="AZ12" s="235"/>
      <c r="BA12" s="190"/>
      <c r="BB12" s="191"/>
      <c r="BC12" s="192"/>
      <c r="BD12" s="190"/>
      <c r="BE12" s="191"/>
      <c r="BF12" s="192"/>
      <c r="BG12" s="190"/>
      <c r="BH12" s="191"/>
      <c r="BI12" s="192"/>
      <c r="BJ12" s="190"/>
      <c r="BK12" s="191"/>
      <c r="BL12" s="192"/>
      <c r="BM12" s="190"/>
      <c r="BN12" s="191"/>
      <c r="BO12" s="192"/>
      <c r="BP12" s="230"/>
      <c r="BQ12" s="231"/>
      <c r="BR12" s="232"/>
      <c r="BS12" s="224">
        <f>+BP12*12</f>
        <v>0</v>
      </c>
      <c r="BT12" s="225"/>
      <c r="BU12" s="226"/>
      <c r="BV12" s="190"/>
      <c r="BW12" s="191"/>
      <c r="BX12" s="192"/>
    </row>
    <row r="13" spans="1:76" s="9" customFormat="1" ht="23.25" customHeight="1" x14ac:dyDescent="0.45">
      <c r="A13" s="183"/>
      <c r="B13" s="184"/>
      <c r="C13" s="184"/>
      <c r="D13" s="185"/>
      <c r="E13" s="186"/>
      <c r="F13" s="187"/>
      <c r="G13" s="186"/>
      <c r="H13" s="187"/>
      <c r="I13" s="183"/>
      <c r="J13" s="184"/>
      <c r="K13" s="227"/>
      <c r="L13" s="228"/>
      <c r="M13" s="228"/>
      <c r="N13" s="228"/>
      <c r="O13" s="228"/>
      <c r="P13" s="228"/>
      <c r="Q13" s="228"/>
      <c r="R13" s="229"/>
      <c r="S13" s="227">
        <v>0</v>
      </c>
      <c r="T13" s="229"/>
      <c r="U13" s="228"/>
      <c r="V13" s="228"/>
      <c r="W13" s="227"/>
      <c r="X13" s="228"/>
      <c r="Y13" s="229"/>
      <c r="Z13" s="227"/>
      <c r="AA13" s="228"/>
      <c r="AB13" s="228"/>
      <c r="AC13" s="186"/>
      <c r="AD13" s="228"/>
      <c r="AE13" s="229"/>
      <c r="AF13" s="227"/>
      <c r="AG13" s="228"/>
      <c r="AH13" s="229"/>
      <c r="AI13" s="227"/>
      <c r="AJ13" s="228"/>
      <c r="AK13" s="229"/>
      <c r="AL13" s="227"/>
      <c r="AM13" s="228"/>
      <c r="AN13" s="229"/>
      <c r="AO13" s="227"/>
      <c r="AP13" s="228"/>
      <c r="AQ13" s="229"/>
      <c r="AR13" s="227"/>
      <c r="AS13" s="228"/>
      <c r="AT13" s="229"/>
      <c r="AU13" s="236"/>
      <c r="AV13" s="237"/>
      <c r="AW13" s="238"/>
      <c r="AX13" s="236"/>
      <c r="AY13" s="237"/>
      <c r="AZ13" s="238"/>
      <c r="BA13" s="227"/>
      <c r="BB13" s="228"/>
      <c r="BC13" s="229"/>
      <c r="BD13" s="227"/>
      <c r="BE13" s="228"/>
      <c r="BF13" s="229"/>
      <c r="BG13" s="227"/>
      <c r="BH13" s="228"/>
      <c r="BI13" s="229"/>
      <c r="BJ13" s="227"/>
      <c r="BK13" s="228"/>
      <c r="BL13" s="229"/>
      <c r="BM13" s="227"/>
      <c r="BN13" s="228"/>
      <c r="BO13" s="229"/>
      <c r="BP13" s="230"/>
      <c r="BQ13" s="231"/>
      <c r="BR13" s="232"/>
      <c r="BS13" s="239">
        <f>BP13*12</f>
        <v>0</v>
      </c>
      <c r="BT13" s="240"/>
      <c r="BU13" s="241"/>
      <c r="BV13" s="227"/>
      <c r="BW13" s="228"/>
      <c r="BX13" s="229"/>
    </row>
    <row r="14" spans="1:76" s="9" customFormat="1" ht="23.25" customHeight="1" x14ac:dyDescent="0.45">
      <c r="A14" s="183"/>
      <c r="B14" s="184"/>
      <c r="C14" s="184"/>
      <c r="D14" s="185"/>
      <c r="E14" s="186"/>
      <c r="F14" s="187"/>
      <c r="G14" s="186"/>
      <c r="H14" s="187"/>
      <c r="I14" s="183"/>
      <c r="J14" s="184"/>
      <c r="K14" s="227"/>
      <c r="L14" s="228"/>
      <c r="M14" s="228"/>
      <c r="N14" s="228"/>
      <c r="O14" s="228"/>
      <c r="P14" s="228"/>
      <c r="Q14" s="228"/>
      <c r="R14" s="229"/>
      <c r="S14" s="227"/>
      <c r="T14" s="229"/>
      <c r="U14" s="228"/>
      <c r="V14" s="228"/>
      <c r="W14" s="227"/>
      <c r="X14" s="228"/>
      <c r="Y14" s="228"/>
      <c r="Z14" s="227"/>
      <c r="AA14" s="228"/>
      <c r="AB14" s="228"/>
      <c r="AC14" s="186"/>
      <c r="AD14" s="228"/>
      <c r="AE14" s="229"/>
      <c r="AF14" s="227"/>
      <c r="AG14" s="228"/>
      <c r="AH14" s="229"/>
      <c r="AI14" s="227"/>
      <c r="AJ14" s="228"/>
      <c r="AK14" s="229"/>
      <c r="AL14" s="227"/>
      <c r="AM14" s="228"/>
      <c r="AN14" s="229"/>
      <c r="AO14" s="227"/>
      <c r="AP14" s="228"/>
      <c r="AQ14" s="229"/>
      <c r="AR14" s="227"/>
      <c r="AS14" s="228"/>
      <c r="AT14" s="229"/>
      <c r="AU14" s="236"/>
      <c r="AV14" s="237"/>
      <c r="AW14" s="238"/>
      <c r="AX14" s="236"/>
      <c r="AY14" s="237"/>
      <c r="AZ14" s="238"/>
      <c r="BA14" s="227"/>
      <c r="BB14" s="228"/>
      <c r="BC14" s="229"/>
      <c r="BD14" s="227"/>
      <c r="BE14" s="228"/>
      <c r="BF14" s="229"/>
      <c r="BG14" s="227"/>
      <c r="BH14" s="228"/>
      <c r="BI14" s="229"/>
      <c r="BJ14" s="227"/>
      <c r="BK14" s="228"/>
      <c r="BL14" s="229"/>
      <c r="BM14" s="227"/>
      <c r="BN14" s="228"/>
      <c r="BO14" s="229"/>
      <c r="BP14" s="230">
        <f t="shared" ref="BP14:BP19" si="0">BV14/12</f>
        <v>0</v>
      </c>
      <c r="BQ14" s="231"/>
      <c r="BR14" s="232"/>
      <c r="BS14" s="239">
        <f>BP14*12</f>
        <v>0</v>
      </c>
      <c r="BT14" s="240"/>
      <c r="BU14" s="241"/>
      <c r="BV14" s="227"/>
      <c r="BW14" s="228"/>
      <c r="BX14" s="229"/>
    </row>
    <row r="15" spans="1:76" s="9" customFormat="1" ht="23.25" customHeight="1" x14ac:dyDescent="0.45">
      <c r="A15" s="183"/>
      <c r="B15" s="184"/>
      <c r="C15" s="184"/>
      <c r="D15" s="185"/>
      <c r="E15" s="186"/>
      <c r="F15" s="187"/>
      <c r="G15" s="186"/>
      <c r="H15" s="187"/>
      <c r="I15" s="183"/>
      <c r="J15" s="184"/>
      <c r="K15" s="227"/>
      <c r="L15" s="228"/>
      <c r="M15" s="228"/>
      <c r="N15" s="228"/>
      <c r="O15" s="228"/>
      <c r="P15" s="228"/>
      <c r="Q15" s="228"/>
      <c r="R15" s="229"/>
      <c r="S15" s="227"/>
      <c r="T15" s="229"/>
      <c r="U15" s="228"/>
      <c r="V15" s="228"/>
      <c r="W15" s="227"/>
      <c r="X15" s="228"/>
      <c r="Y15" s="228"/>
      <c r="Z15" s="227"/>
      <c r="AA15" s="228"/>
      <c r="AB15" s="228"/>
      <c r="AC15" s="186"/>
      <c r="AD15" s="228"/>
      <c r="AE15" s="229"/>
      <c r="AF15" s="227"/>
      <c r="AG15" s="228"/>
      <c r="AH15" s="229"/>
      <c r="AI15" s="227"/>
      <c r="AJ15" s="228"/>
      <c r="AK15" s="229"/>
      <c r="AL15" s="227"/>
      <c r="AM15" s="228"/>
      <c r="AN15" s="229"/>
      <c r="AO15" s="227"/>
      <c r="AP15" s="228"/>
      <c r="AQ15" s="229"/>
      <c r="AR15" s="227"/>
      <c r="AS15" s="228"/>
      <c r="AT15" s="229"/>
      <c r="AU15" s="236"/>
      <c r="AV15" s="237"/>
      <c r="AW15" s="238"/>
      <c r="AX15" s="236"/>
      <c r="AY15" s="237"/>
      <c r="AZ15" s="238"/>
      <c r="BA15" s="227"/>
      <c r="BB15" s="228"/>
      <c r="BC15" s="229"/>
      <c r="BD15" s="227"/>
      <c r="BE15" s="228"/>
      <c r="BF15" s="229"/>
      <c r="BG15" s="227"/>
      <c r="BH15" s="228"/>
      <c r="BI15" s="229"/>
      <c r="BJ15" s="227"/>
      <c r="BK15" s="228"/>
      <c r="BL15" s="229"/>
      <c r="BM15" s="227"/>
      <c r="BN15" s="228"/>
      <c r="BO15" s="229"/>
      <c r="BP15" s="230">
        <f t="shared" si="0"/>
        <v>0</v>
      </c>
      <c r="BQ15" s="231"/>
      <c r="BR15" s="232"/>
      <c r="BS15" s="239">
        <f>+BP15*12</f>
        <v>0</v>
      </c>
      <c r="BT15" s="240"/>
      <c r="BU15" s="241"/>
      <c r="BV15" s="227"/>
      <c r="BW15" s="228"/>
      <c r="BX15" s="229"/>
    </row>
    <row r="16" spans="1:76" s="9" customFormat="1" ht="23.25" customHeight="1" x14ac:dyDescent="0.45">
      <c r="A16" s="183"/>
      <c r="B16" s="184"/>
      <c r="C16" s="184"/>
      <c r="D16" s="185"/>
      <c r="E16" s="186"/>
      <c r="F16" s="187"/>
      <c r="G16" s="186"/>
      <c r="H16" s="187"/>
      <c r="I16" s="183"/>
      <c r="J16" s="184"/>
      <c r="K16" s="227"/>
      <c r="L16" s="228"/>
      <c r="M16" s="228"/>
      <c r="N16" s="228"/>
      <c r="O16" s="228"/>
      <c r="P16" s="228"/>
      <c r="Q16" s="228"/>
      <c r="R16" s="229"/>
      <c r="S16" s="227"/>
      <c r="T16" s="229"/>
      <c r="U16" s="228"/>
      <c r="V16" s="228"/>
      <c r="W16" s="227"/>
      <c r="X16" s="228"/>
      <c r="Y16" s="228"/>
      <c r="Z16" s="227"/>
      <c r="AA16" s="228"/>
      <c r="AB16" s="228"/>
      <c r="AC16" s="186"/>
      <c r="AD16" s="228"/>
      <c r="AE16" s="229"/>
      <c r="AF16" s="227"/>
      <c r="AG16" s="228"/>
      <c r="AH16" s="229"/>
      <c r="AI16" s="227"/>
      <c r="AJ16" s="228"/>
      <c r="AK16" s="229"/>
      <c r="AL16" s="227"/>
      <c r="AM16" s="228"/>
      <c r="AN16" s="229"/>
      <c r="AO16" s="227"/>
      <c r="AP16" s="228"/>
      <c r="AQ16" s="229"/>
      <c r="AR16" s="227"/>
      <c r="AS16" s="228"/>
      <c r="AT16" s="229"/>
      <c r="AU16" s="236"/>
      <c r="AV16" s="237"/>
      <c r="AW16" s="238"/>
      <c r="AX16" s="236"/>
      <c r="AY16" s="237"/>
      <c r="AZ16" s="238"/>
      <c r="BA16" s="227"/>
      <c r="BB16" s="228"/>
      <c r="BC16" s="229"/>
      <c r="BD16" s="227"/>
      <c r="BE16" s="228"/>
      <c r="BF16" s="229"/>
      <c r="BG16" s="227"/>
      <c r="BH16" s="228"/>
      <c r="BI16" s="229"/>
      <c r="BJ16" s="227"/>
      <c r="BK16" s="228"/>
      <c r="BL16" s="229"/>
      <c r="BM16" s="227"/>
      <c r="BN16" s="228"/>
      <c r="BO16" s="229"/>
      <c r="BP16" s="230">
        <f t="shared" si="0"/>
        <v>0</v>
      </c>
      <c r="BQ16" s="231"/>
      <c r="BR16" s="232"/>
      <c r="BS16" s="239">
        <f>+BP16*12</f>
        <v>0</v>
      </c>
      <c r="BT16" s="240"/>
      <c r="BU16" s="241"/>
      <c r="BV16" s="227"/>
      <c r="BW16" s="228"/>
      <c r="BX16" s="229"/>
    </row>
    <row r="17" spans="1:76" s="9" customFormat="1" ht="23.25" customHeight="1" x14ac:dyDescent="0.45">
      <c r="A17" s="183"/>
      <c r="B17" s="184"/>
      <c r="C17" s="184"/>
      <c r="D17" s="185"/>
      <c r="E17" s="186"/>
      <c r="F17" s="187"/>
      <c r="G17" s="186"/>
      <c r="H17" s="187"/>
      <c r="I17" s="183"/>
      <c r="J17" s="184"/>
      <c r="K17" s="227"/>
      <c r="L17" s="228"/>
      <c r="M17" s="228"/>
      <c r="N17" s="228"/>
      <c r="O17" s="228"/>
      <c r="P17" s="228"/>
      <c r="Q17" s="228"/>
      <c r="R17" s="229"/>
      <c r="S17" s="227"/>
      <c r="T17" s="229"/>
      <c r="U17" s="228"/>
      <c r="V17" s="228"/>
      <c r="W17" s="227"/>
      <c r="X17" s="228"/>
      <c r="Y17" s="228"/>
      <c r="Z17" s="227"/>
      <c r="AA17" s="228"/>
      <c r="AB17" s="228"/>
      <c r="AC17" s="186"/>
      <c r="AD17" s="228"/>
      <c r="AE17" s="229"/>
      <c r="AF17" s="227"/>
      <c r="AG17" s="228"/>
      <c r="AH17" s="229"/>
      <c r="AI17" s="227"/>
      <c r="AJ17" s="228"/>
      <c r="AK17" s="229"/>
      <c r="AL17" s="227"/>
      <c r="AM17" s="228"/>
      <c r="AN17" s="229"/>
      <c r="AO17" s="227"/>
      <c r="AP17" s="228"/>
      <c r="AQ17" s="229"/>
      <c r="AR17" s="227"/>
      <c r="AS17" s="228"/>
      <c r="AT17" s="229"/>
      <c r="AU17" s="236"/>
      <c r="AV17" s="237"/>
      <c r="AW17" s="238"/>
      <c r="AX17" s="236"/>
      <c r="AY17" s="237"/>
      <c r="AZ17" s="238"/>
      <c r="BA17" s="227"/>
      <c r="BB17" s="228"/>
      <c r="BC17" s="229"/>
      <c r="BD17" s="227"/>
      <c r="BE17" s="228"/>
      <c r="BF17" s="229"/>
      <c r="BG17" s="227"/>
      <c r="BH17" s="228"/>
      <c r="BI17" s="229"/>
      <c r="BJ17" s="227"/>
      <c r="BK17" s="228"/>
      <c r="BL17" s="229"/>
      <c r="BM17" s="227"/>
      <c r="BN17" s="228"/>
      <c r="BO17" s="229"/>
      <c r="BP17" s="230">
        <f t="shared" si="0"/>
        <v>0</v>
      </c>
      <c r="BQ17" s="231"/>
      <c r="BR17" s="232"/>
      <c r="BS17" s="239">
        <f>+BP17*12</f>
        <v>0</v>
      </c>
      <c r="BT17" s="240"/>
      <c r="BU17" s="241"/>
      <c r="BV17" s="227"/>
      <c r="BW17" s="228"/>
      <c r="BX17" s="229"/>
    </row>
    <row r="18" spans="1:76" s="9" customFormat="1" ht="23.25" customHeight="1" x14ac:dyDescent="0.45">
      <c r="A18" s="183"/>
      <c r="B18" s="184"/>
      <c r="C18" s="184"/>
      <c r="D18" s="185"/>
      <c r="E18" s="186"/>
      <c r="F18" s="187"/>
      <c r="G18" s="186"/>
      <c r="H18" s="187"/>
      <c r="I18" s="183"/>
      <c r="J18" s="184"/>
      <c r="K18" s="227"/>
      <c r="L18" s="228"/>
      <c r="M18" s="228"/>
      <c r="N18" s="228"/>
      <c r="O18" s="228"/>
      <c r="P18" s="228"/>
      <c r="Q18" s="228"/>
      <c r="R18" s="229"/>
      <c r="S18" s="227"/>
      <c r="T18" s="229"/>
      <c r="U18" s="228"/>
      <c r="V18" s="228"/>
      <c r="W18" s="227"/>
      <c r="X18" s="228"/>
      <c r="Y18" s="228"/>
      <c r="Z18" s="227"/>
      <c r="AA18" s="228"/>
      <c r="AB18" s="228"/>
      <c r="AC18" s="186"/>
      <c r="AD18" s="228"/>
      <c r="AE18" s="229"/>
      <c r="AF18" s="227"/>
      <c r="AG18" s="228"/>
      <c r="AH18" s="229"/>
      <c r="AI18" s="227"/>
      <c r="AJ18" s="228"/>
      <c r="AK18" s="229"/>
      <c r="AL18" s="227"/>
      <c r="AM18" s="228"/>
      <c r="AN18" s="229"/>
      <c r="AO18" s="227"/>
      <c r="AP18" s="228"/>
      <c r="AQ18" s="229"/>
      <c r="AR18" s="227"/>
      <c r="AS18" s="228"/>
      <c r="AT18" s="229"/>
      <c r="AU18" s="236"/>
      <c r="AV18" s="237"/>
      <c r="AW18" s="238"/>
      <c r="AX18" s="236"/>
      <c r="AY18" s="237"/>
      <c r="AZ18" s="238"/>
      <c r="BA18" s="227"/>
      <c r="BB18" s="228"/>
      <c r="BC18" s="229"/>
      <c r="BD18" s="227"/>
      <c r="BE18" s="228"/>
      <c r="BF18" s="229"/>
      <c r="BG18" s="227"/>
      <c r="BH18" s="228"/>
      <c r="BI18" s="229"/>
      <c r="BJ18" s="227"/>
      <c r="BK18" s="228"/>
      <c r="BL18" s="229"/>
      <c r="BM18" s="227"/>
      <c r="BN18" s="228"/>
      <c r="BO18" s="229"/>
      <c r="BP18" s="230">
        <f t="shared" si="0"/>
        <v>0</v>
      </c>
      <c r="BQ18" s="231"/>
      <c r="BR18" s="232"/>
      <c r="BS18" s="239">
        <f>+BP18*12</f>
        <v>0</v>
      </c>
      <c r="BT18" s="240"/>
      <c r="BU18" s="241"/>
      <c r="BV18" s="227"/>
      <c r="BW18" s="228"/>
      <c r="BX18" s="229"/>
    </row>
    <row r="19" spans="1:76" s="9" customFormat="1" ht="23.25" customHeight="1" thickBot="1" x14ac:dyDescent="0.5">
      <c r="A19" s="183"/>
      <c r="B19" s="184"/>
      <c r="C19" s="184"/>
      <c r="D19" s="185"/>
      <c r="E19" s="186"/>
      <c r="F19" s="187"/>
      <c r="G19" s="186"/>
      <c r="H19" s="187"/>
      <c r="I19" s="183"/>
      <c r="J19" s="184"/>
      <c r="K19" s="242"/>
      <c r="L19" s="243"/>
      <c r="M19" s="243"/>
      <c r="N19" s="243"/>
      <c r="O19" s="243"/>
      <c r="P19" s="243"/>
      <c r="Q19" s="243"/>
      <c r="R19" s="244"/>
      <c r="S19" s="245"/>
      <c r="T19" s="246"/>
      <c r="U19" s="228"/>
      <c r="V19" s="228"/>
      <c r="W19" s="245"/>
      <c r="X19" s="247"/>
      <c r="Y19" s="247"/>
      <c r="Z19" s="245"/>
      <c r="AA19" s="247"/>
      <c r="AB19" s="247"/>
      <c r="AC19" s="265"/>
      <c r="AD19" s="247"/>
      <c r="AE19" s="246"/>
      <c r="AF19" s="245"/>
      <c r="AG19" s="247"/>
      <c r="AH19" s="246"/>
      <c r="AI19" s="245"/>
      <c r="AJ19" s="247"/>
      <c r="AK19" s="246"/>
      <c r="AL19" s="245"/>
      <c r="AM19" s="247"/>
      <c r="AN19" s="246"/>
      <c r="AO19" s="245"/>
      <c r="AP19" s="247"/>
      <c r="AQ19" s="246"/>
      <c r="AR19" s="245"/>
      <c r="AS19" s="247"/>
      <c r="AT19" s="246"/>
      <c r="AU19" s="262"/>
      <c r="AV19" s="263"/>
      <c r="AW19" s="264"/>
      <c r="AX19" s="262"/>
      <c r="AY19" s="263"/>
      <c r="AZ19" s="264"/>
      <c r="BA19" s="245"/>
      <c r="BB19" s="247"/>
      <c r="BC19" s="246"/>
      <c r="BD19" s="245"/>
      <c r="BE19" s="247"/>
      <c r="BF19" s="246"/>
      <c r="BG19" s="245"/>
      <c r="BH19" s="247"/>
      <c r="BI19" s="246"/>
      <c r="BJ19" s="245"/>
      <c r="BK19" s="247"/>
      <c r="BL19" s="246"/>
      <c r="BM19" s="245"/>
      <c r="BN19" s="247"/>
      <c r="BO19" s="246"/>
      <c r="BP19" s="230">
        <f t="shared" si="0"/>
        <v>0</v>
      </c>
      <c r="BQ19" s="231"/>
      <c r="BR19" s="232"/>
      <c r="BS19" s="248">
        <f>+BP19*12</f>
        <v>0</v>
      </c>
      <c r="BT19" s="249"/>
      <c r="BU19" s="250"/>
      <c r="BV19" s="242"/>
      <c r="BW19" s="243"/>
      <c r="BX19" s="244"/>
    </row>
    <row r="20" spans="1:76" s="9" customFormat="1" ht="23.25" customHeight="1" thickBot="1" x14ac:dyDescent="0.5">
      <c r="A20" s="251" t="s">
        <v>39</v>
      </c>
      <c r="B20" s="252"/>
      <c r="C20" s="252"/>
      <c r="D20" s="252"/>
      <c r="E20" s="252"/>
      <c r="F20" s="252"/>
      <c r="G20" s="252"/>
      <c r="H20" s="252"/>
      <c r="I20" s="252"/>
      <c r="J20" s="252"/>
      <c r="K20" s="253">
        <f>SUM(K12:R19)</f>
        <v>0</v>
      </c>
      <c r="L20" s="254"/>
      <c r="M20" s="254"/>
      <c r="N20" s="254"/>
      <c r="O20" s="254"/>
      <c r="P20" s="254"/>
      <c r="Q20" s="254"/>
      <c r="R20" s="255"/>
      <c r="S20" s="256">
        <f>SUM(S12:T19)</f>
        <v>0</v>
      </c>
      <c r="T20" s="257"/>
      <c r="U20" s="258"/>
      <c r="V20" s="258"/>
      <c r="W20" s="259">
        <f>SUM(W12:Y19)</f>
        <v>0</v>
      </c>
      <c r="X20" s="260"/>
      <c r="Y20" s="261"/>
      <c r="Z20" s="259">
        <f>SUM(Z12:AB19)</f>
        <v>0</v>
      </c>
      <c r="AA20" s="260"/>
      <c r="AB20" s="261"/>
      <c r="AC20" s="259">
        <f>SUM(AC12:AE19)</f>
        <v>0</v>
      </c>
      <c r="AD20" s="260"/>
      <c r="AE20" s="261"/>
      <c r="AF20" s="259">
        <f>SUM(AF12:AH19)</f>
        <v>0</v>
      </c>
      <c r="AG20" s="260"/>
      <c r="AH20" s="261"/>
      <c r="AI20" s="259">
        <f>SUM(AI12:AK19)</f>
        <v>0</v>
      </c>
      <c r="AJ20" s="260"/>
      <c r="AK20" s="261"/>
      <c r="AL20" s="259">
        <f>SUM(AL12:AN19)</f>
        <v>0</v>
      </c>
      <c r="AM20" s="260"/>
      <c r="AN20" s="261"/>
      <c r="AO20" s="259">
        <f>SUM(AO12:AQ19)</f>
        <v>0</v>
      </c>
      <c r="AP20" s="260"/>
      <c r="AQ20" s="261"/>
      <c r="AR20" s="259">
        <f>SUM(AR12:AT19)</f>
        <v>0</v>
      </c>
      <c r="AS20" s="260"/>
      <c r="AT20" s="261"/>
      <c r="AU20" s="274">
        <f>SUM(AU12:AW19)</f>
        <v>0</v>
      </c>
      <c r="AV20" s="275"/>
      <c r="AW20" s="276"/>
      <c r="AX20" s="274">
        <f>SUM(AX12:AZ19)</f>
        <v>0</v>
      </c>
      <c r="AY20" s="275"/>
      <c r="AZ20" s="276"/>
      <c r="BA20" s="259">
        <f>SUM(BA12:BC19)</f>
        <v>0</v>
      </c>
      <c r="BB20" s="260"/>
      <c r="BC20" s="261"/>
      <c r="BD20" s="259">
        <f>SUM(BD12:BF19)</f>
        <v>0</v>
      </c>
      <c r="BE20" s="260"/>
      <c r="BF20" s="261"/>
      <c r="BG20" s="259">
        <f>SUM(BG12:BI19)</f>
        <v>0</v>
      </c>
      <c r="BH20" s="260"/>
      <c r="BI20" s="261"/>
      <c r="BJ20" s="259">
        <f>SUM(BJ12:BL19)</f>
        <v>0</v>
      </c>
      <c r="BK20" s="260"/>
      <c r="BL20" s="261"/>
      <c r="BM20" s="259">
        <f>SUM(BM12:BO19)</f>
        <v>0</v>
      </c>
      <c r="BN20" s="260"/>
      <c r="BO20" s="261"/>
      <c r="BP20" s="286">
        <v>0</v>
      </c>
      <c r="BQ20" s="287"/>
      <c r="BR20" s="288"/>
      <c r="BS20" s="259">
        <f>SUM(BS12:BU19)</f>
        <v>0</v>
      </c>
      <c r="BT20" s="260"/>
      <c r="BU20" s="261"/>
      <c r="BV20" s="266">
        <f>SUM(BV12:BX19)</f>
        <v>0</v>
      </c>
      <c r="BW20" s="266"/>
      <c r="BX20" s="266"/>
    </row>
    <row r="21" spans="1:76" s="9" customFormat="1" ht="23.25" customHeight="1" x14ac:dyDescent="0.45">
      <c r="A21" s="267" t="s">
        <v>40</v>
      </c>
      <c r="B21" s="268"/>
      <c r="C21" s="268"/>
      <c r="D21" s="268"/>
      <c r="E21" s="268"/>
      <c r="F21" s="268"/>
      <c r="G21" s="268"/>
      <c r="H21" s="268"/>
      <c r="I21" s="268"/>
      <c r="J21" s="269"/>
      <c r="K21" s="270"/>
      <c r="L21" s="271"/>
      <c r="M21" s="271"/>
      <c r="N21" s="271"/>
      <c r="O21" s="271"/>
      <c r="P21" s="271"/>
      <c r="Q21" s="271"/>
      <c r="R21" s="272"/>
      <c r="S21" s="273" t="s">
        <v>41</v>
      </c>
      <c r="T21" s="273"/>
      <c r="U21" s="11"/>
      <c r="V21" s="11"/>
      <c r="W21" s="7"/>
      <c r="X21" s="11" t="s">
        <v>42</v>
      </c>
      <c r="Y21" s="11"/>
      <c r="Z21" s="11"/>
      <c r="AA21" s="11" t="s">
        <v>43</v>
      </c>
      <c r="AB21" s="11"/>
      <c r="AC21" s="11"/>
      <c r="AD21" s="11" t="s">
        <v>44</v>
      </c>
      <c r="AE21" s="11"/>
      <c r="AF21" s="11"/>
      <c r="AG21" s="9" t="s">
        <v>45</v>
      </c>
      <c r="AH21" s="10"/>
      <c r="AI21" s="13"/>
      <c r="AJ21" s="7" t="s">
        <v>46</v>
      </c>
      <c r="AK21" s="7"/>
      <c r="AL21" s="11"/>
      <c r="AM21" s="11" t="s">
        <v>47</v>
      </c>
      <c r="AN21" s="11"/>
      <c r="AO21" s="11"/>
      <c r="AP21" s="11" t="s">
        <v>48</v>
      </c>
      <c r="AQ21" s="11"/>
      <c r="AR21" s="11"/>
      <c r="AS21" s="11" t="s">
        <v>49</v>
      </c>
      <c r="AT21" s="11"/>
      <c r="AU21" s="14"/>
      <c r="AV21" s="14" t="s">
        <v>50</v>
      </c>
      <c r="AW21" s="14"/>
      <c r="AX21" s="14"/>
      <c r="AY21" s="14" t="s">
        <v>51</v>
      </c>
      <c r="AZ21" s="14"/>
      <c r="BB21" s="9" t="s">
        <v>52</v>
      </c>
      <c r="BE21" s="9" t="s">
        <v>53</v>
      </c>
      <c r="BH21" s="9" t="s">
        <v>54</v>
      </c>
      <c r="BK21" s="9" t="s">
        <v>55</v>
      </c>
      <c r="BN21" s="9" t="s">
        <v>56</v>
      </c>
      <c r="BT21" s="9" t="s">
        <v>57</v>
      </c>
      <c r="BX21" s="9" t="s">
        <v>58</v>
      </c>
    </row>
    <row r="22" spans="1:76" s="9" customFormat="1" ht="23.25" customHeight="1" x14ac:dyDescent="0.45">
      <c r="A22" s="277" t="s">
        <v>59</v>
      </c>
      <c r="B22" s="278"/>
      <c r="C22" s="278"/>
      <c r="D22" s="278"/>
      <c r="E22" s="278"/>
      <c r="F22" s="278"/>
      <c r="G22" s="278"/>
      <c r="H22" s="278"/>
      <c r="I22" s="278"/>
      <c r="J22" s="279"/>
      <c r="K22" s="280">
        <f>K20*K21</f>
        <v>0</v>
      </c>
      <c r="L22" s="281"/>
      <c r="M22" s="281"/>
      <c r="N22" s="281"/>
      <c r="O22" s="281"/>
      <c r="P22" s="281"/>
      <c r="Q22" s="281"/>
      <c r="R22" s="282"/>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9" customFormat="1" ht="23.25" customHeight="1" thickBot="1" x14ac:dyDescent="0.5">
      <c r="A23" s="267" t="s">
        <v>60</v>
      </c>
      <c r="B23" s="268"/>
      <c r="C23" s="268"/>
      <c r="D23" s="268"/>
      <c r="E23" s="268"/>
      <c r="F23" s="268"/>
      <c r="G23" s="268"/>
      <c r="H23" s="268"/>
      <c r="I23" s="268"/>
      <c r="J23" s="269"/>
      <c r="K23" s="242"/>
      <c r="L23" s="243"/>
      <c r="M23" s="243"/>
      <c r="N23" s="243"/>
      <c r="O23" s="243"/>
      <c r="P23" s="243"/>
      <c r="Q23" s="243"/>
      <c r="R23" s="244"/>
      <c r="S23" s="11"/>
      <c r="T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S23" s="11"/>
      <c r="BT23" s="11"/>
      <c r="BU23" s="11"/>
      <c r="BV23" s="11"/>
      <c r="BW23" s="11"/>
      <c r="BX23" s="11"/>
    </row>
    <row r="24" spans="1:76" s="15" customFormat="1" ht="23.25" customHeight="1" thickBot="1" x14ac:dyDescent="0.5">
      <c r="A24" s="251" t="s">
        <v>61</v>
      </c>
      <c r="B24" s="252"/>
      <c r="C24" s="252"/>
      <c r="D24" s="252"/>
      <c r="E24" s="252"/>
      <c r="F24" s="252"/>
      <c r="G24" s="252"/>
      <c r="H24" s="252"/>
      <c r="I24" s="252"/>
      <c r="J24" s="252"/>
      <c r="K24" s="283">
        <f>SUM(K22:R23)</f>
        <v>0</v>
      </c>
      <c r="L24" s="284"/>
      <c r="M24" s="284"/>
      <c r="N24" s="284"/>
      <c r="O24" s="284"/>
      <c r="P24" s="284"/>
      <c r="Q24" s="284"/>
      <c r="R24" s="285"/>
      <c r="S24" s="11"/>
      <c r="T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S24" s="11"/>
      <c r="BT24" s="11"/>
      <c r="BU24" s="11"/>
      <c r="BV24" s="11"/>
      <c r="BW24" s="11"/>
      <c r="BX24" s="11"/>
    </row>
    <row r="25" spans="1:76" s="9" customFormat="1" ht="23.25" customHeight="1" x14ac:dyDescent="0.45">
      <c r="A25" s="7"/>
      <c r="B25" s="7"/>
      <c r="C25" s="11"/>
      <c r="D25" s="11"/>
      <c r="E25" s="11"/>
      <c r="F25" s="11"/>
      <c r="G25" s="11"/>
      <c r="H25" s="11"/>
      <c r="I25" s="10"/>
      <c r="J25" s="10"/>
      <c r="K25" s="13"/>
      <c r="L25" s="290"/>
      <c r="M25" s="290"/>
      <c r="N25" s="11" t="s">
        <v>62</v>
      </c>
      <c r="P25" s="291"/>
      <c r="Q25" s="291"/>
      <c r="R25" s="11"/>
      <c r="S25" s="11"/>
      <c r="T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S25" s="11"/>
      <c r="BT25" s="11"/>
      <c r="BU25" s="11"/>
      <c r="BV25" s="11"/>
      <c r="BW25" s="11"/>
      <c r="BX25" s="11"/>
    </row>
    <row r="26" spans="1:76" s="9" customFormat="1" ht="30" customHeight="1" thickBot="1" x14ac:dyDescent="0.5">
      <c r="A26" s="292" t="s">
        <v>63</v>
      </c>
      <c r="B26" s="293"/>
      <c r="C26" s="293"/>
      <c r="D26" s="293"/>
      <c r="E26" s="293"/>
      <c r="F26" s="294"/>
      <c r="G26" s="10"/>
      <c r="H26" s="157" t="s">
        <v>64</v>
      </c>
      <c r="I26" s="175"/>
      <c r="J26" s="175"/>
      <c r="K26" s="175"/>
      <c r="L26" s="175"/>
      <c r="M26" s="160"/>
      <c r="N26" s="10"/>
      <c r="O26" s="128" t="s">
        <v>65</v>
      </c>
      <c r="P26" s="129"/>
      <c r="Q26" s="129"/>
      <c r="R26" s="129"/>
      <c r="S26" s="129"/>
      <c r="T26" s="129"/>
      <c r="U26" s="130"/>
      <c r="V26" s="10"/>
      <c r="W26" s="128" t="s">
        <v>66</v>
      </c>
      <c r="X26" s="129"/>
      <c r="Y26" s="129"/>
      <c r="Z26" s="129"/>
      <c r="AA26" s="129"/>
      <c r="AB26" s="129"/>
      <c r="AC26" s="130"/>
      <c r="AF26" s="157" t="s">
        <v>67</v>
      </c>
      <c r="AG26" s="175"/>
      <c r="AH26" s="175"/>
      <c r="AI26" s="175"/>
      <c r="AJ26" s="160"/>
      <c r="AO26" s="157" t="s">
        <v>67</v>
      </c>
      <c r="AP26" s="129"/>
      <c r="AQ26" s="129"/>
      <c r="AR26" s="130"/>
      <c r="AU26" s="137" t="s">
        <v>68</v>
      </c>
      <c r="AV26" s="179"/>
      <c r="AW26" s="179"/>
      <c r="AX26" s="179"/>
      <c r="AY26" s="179"/>
      <c r="AZ26" s="138"/>
    </row>
    <row r="27" spans="1:76" s="9" customFormat="1" ht="23.25" customHeight="1" x14ac:dyDescent="0.45">
      <c r="A27" s="209" t="s">
        <v>69</v>
      </c>
      <c r="B27" s="210"/>
      <c r="C27" s="210"/>
      <c r="D27" s="210"/>
      <c r="E27" s="210"/>
      <c r="F27" s="211"/>
      <c r="G27" s="7"/>
      <c r="H27" s="134" t="s">
        <v>70</v>
      </c>
      <c r="I27" s="135"/>
      <c r="J27" s="135"/>
      <c r="K27" s="135"/>
      <c r="L27" s="135"/>
      <c r="M27" s="136"/>
      <c r="N27" s="7"/>
      <c r="O27" s="131"/>
      <c r="P27" s="132"/>
      <c r="Q27" s="132"/>
      <c r="R27" s="132"/>
      <c r="S27" s="132"/>
      <c r="T27" s="132"/>
      <c r="U27" s="133"/>
      <c r="V27" s="10"/>
      <c r="W27" s="131"/>
      <c r="X27" s="132"/>
      <c r="Y27" s="132"/>
      <c r="Z27" s="132"/>
      <c r="AA27" s="132"/>
      <c r="AB27" s="132"/>
      <c r="AC27" s="133"/>
      <c r="AF27" s="134" t="s">
        <v>71</v>
      </c>
      <c r="AG27" s="135"/>
      <c r="AH27" s="135"/>
      <c r="AI27" s="135"/>
      <c r="AJ27" s="136"/>
      <c r="AO27" s="134" t="s">
        <v>72</v>
      </c>
      <c r="AP27" s="135"/>
      <c r="AQ27" s="135"/>
      <c r="AR27" s="136"/>
      <c r="AU27" s="139"/>
      <c r="AV27" s="289"/>
      <c r="AW27" s="289"/>
      <c r="AX27" s="289"/>
      <c r="AY27" s="289"/>
      <c r="AZ27" s="140"/>
      <c r="BG27" s="295" t="s">
        <v>73</v>
      </c>
      <c r="BH27" s="296"/>
      <c r="BI27" s="296"/>
      <c r="BJ27" s="297"/>
    </row>
    <row r="28" spans="1:76" s="9" customFormat="1" ht="23.25" customHeight="1" thickBot="1" x14ac:dyDescent="0.5">
      <c r="A28" s="212"/>
      <c r="B28" s="213"/>
      <c r="C28" s="213"/>
      <c r="D28" s="213"/>
      <c r="E28" s="213"/>
      <c r="F28" s="214"/>
      <c r="G28" s="11"/>
      <c r="H28" s="134" t="s">
        <v>74</v>
      </c>
      <c r="I28" s="135"/>
      <c r="J28" s="136"/>
      <c r="K28" s="265"/>
      <c r="L28" s="247"/>
      <c r="M28" s="301"/>
      <c r="N28" s="11"/>
      <c r="O28" s="131"/>
      <c r="P28" s="132"/>
      <c r="Q28" s="132"/>
      <c r="R28" s="132"/>
      <c r="S28" s="132"/>
      <c r="T28" s="132"/>
      <c r="U28" s="133"/>
      <c r="V28" s="10"/>
      <c r="W28" s="131"/>
      <c r="X28" s="132"/>
      <c r="Y28" s="132"/>
      <c r="Z28" s="132"/>
      <c r="AA28" s="132"/>
      <c r="AB28" s="132"/>
      <c r="AC28" s="133"/>
      <c r="AF28" s="221" t="s">
        <v>75</v>
      </c>
      <c r="AG28" s="222"/>
      <c r="AH28" s="222"/>
      <c r="AI28" s="222"/>
      <c r="AJ28" s="223"/>
      <c r="AO28" s="154" t="s">
        <v>75</v>
      </c>
      <c r="AP28" s="155"/>
      <c r="AQ28" s="155"/>
      <c r="AR28" s="156"/>
      <c r="AU28" s="139"/>
      <c r="AV28" s="289"/>
      <c r="AW28" s="289"/>
      <c r="AX28" s="289"/>
      <c r="AY28" s="289"/>
      <c r="AZ28" s="140"/>
      <c r="BG28" s="298"/>
      <c r="BH28" s="299"/>
      <c r="BI28" s="299"/>
      <c r="BJ28" s="300"/>
    </row>
    <row r="29" spans="1:76" s="9" customFormat="1" ht="23.25" customHeight="1" thickBot="1" x14ac:dyDescent="0.5">
      <c r="A29" s="302" t="s">
        <v>76</v>
      </c>
      <c r="B29" s="303"/>
      <c r="C29" s="303"/>
      <c r="D29" s="303"/>
      <c r="E29" s="303"/>
      <c r="F29" s="304"/>
      <c r="G29" s="11"/>
      <c r="H29" s="121" t="s">
        <v>75</v>
      </c>
      <c r="I29" s="122"/>
      <c r="J29" s="122"/>
      <c r="K29" s="305"/>
      <c r="L29" s="306"/>
      <c r="M29" s="307"/>
      <c r="N29" s="11"/>
      <c r="O29" s="121" t="s">
        <v>75</v>
      </c>
      <c r="P29" s="122"/>
      <c r="Q29" s="122"/>
      <c r="R29" s="305"/>
      <c r="S29" s="306"/>
      <c r="T29" s="306"/>
      <c r="U29" s="307"/>
      <c r="V29" s="16"/>
      <c r="W29" s="121" t="s">
        <v>75</v>
      </c>
      <c r="X29" s="122"/>
      <c r="Y29" s="122"/>
      <c r="Z29" s="305"/>
      <c r="AA29" s="306"/>
      <c r="AB29" s="306"/>
      <c r="AC29" s="307"/>
      <c r="AF29" s="308">
        <f>SUM(W20,Z20,AC20,AF20,AI20,AL20,AO20,AR20,AU20,AX20,BA20,BD20,BG20,BJ20,BM20,BS20,,A30,K29,R29,Z29)</f>
        <v>0</v>
      </c>
      <c r="AG29" s="309"/>
      <c r="AH29" s="309"/>
      <c r="AI29" s="309"/>
      <c r="AJ29" s="310"/>
      <c r="AO29" s="311">
        <f>AF29*1.5</f>
        <v>0</v>
      </c>
      <c r="AP29" s="312"/>
      <c r="AQ29" s="312"/>
      <c r="AR29" s="313"/>
      <c r="AU29" s="314">
        <f>AO29</f>
        <v>0</v>
      </c>
      <c r="AV29" s="315"/>
      <c r="AW29" s="315"/>
      <c r="AX29" s="315"/>
      <c r="AY29" s="315"/>
      <c r="AZ29" s="316"/>
    </row>
    <row r="30" spans="1:76" s="9" customFormat="1" ht="23.25" customHeight="1" thickBot="1" x14ac:dyDescent="0.5">
      <c r="A30" s="317">
        <f>K24+S20</f>
        <v>0</v>
      </c>
      <c r="B30" s="318"/>
      <c r="C30" s="318"/>
      <c r="D30" s="318"/>
      <c r="E30" s="318"/>
      <c r="F30" s="319"/>
      <c r="G30" s="11"/>
      <c r="H30" s="11"/>
      <c r="I30" s="10"/>
      <c r="J30" s="10"/>
      <c r="K30" s="7" t="s">
        <v>77</v>
      </c>
      <c r="L30" s="7"/>
      <c r="M30" s="7"/>
      <c r="N30" s="11"/>
      <c r="O30" s="11"/>
      <c r="P30" s="11"/>
      <c r="Q30" s="11"/>
      <c r="R30" s="11"/>
      <c r="S30" s="10" t="s">
        <v>78</v>
      </c>
      <c r="T30" s="10"/>
      <c r="U30" s="7"/>
      <c r="Y30" s="11"/>
      <c r="Z30" s="17"/>
      <c r="AA30" s="320" t="s">
        <v>79</v>
      </c>
      <c r="AB30" s="320"/>
      <c r="AD30" s="7"/>
      <c r="AG30" s="321" t="s">
        <v>80</v>
      </c>
      <c r="AH30" s="321"/>
      <c r="AI30" s="321"/>
      <c r="AJ30" s="7"/>
      <c r="AO30" s="273" t="s">
        <v>81</v>
      </c>
      <c r="AP30" s="273"/>
      <c r="AQ30" s="273"/>
      <c r="AR30" s="273"/>
      <c r="AW30" s="176" t="s">
        <v>82</v>
      </c>
      <c r="AX30" s="176"/>
      <c r="BF30" s="331" t="s">
        <v>83</v>
      </c>
      <c r="BG30" s="331"/>
      <c r="BH30" s="331"/>
      <c r="BI30" s="331"/>
      <c r="BJ30" s="331"/>
      <c r="BK30" s="331"/>
      <c r="BL30" s="331"/>
      <c r="BM30" s="331"/>
    </row>
    <row r="31" spans="1:76" s="9" customFormat="1" ht="23.25" customHeight="1" x14ac:dyDescent="0.45">
      <c r="A31" s="18"/>
      <c r="B31" s="18"/>
      <c r="C31" s="330" t="s">
        <v>84</v>
      </c>
      <c r="D31" s="330"/>
      <c r="E31" s="18"/>
      <c r="F31" s="18"/>
      <c r="G31" s="18"/>
      <c r="H31" s="18"/>
      <c r="S31" s="11"/>
      <c r="T31" s="11"/>
      <c r="U31" s="11"/>
      <c r="V31" s="11"/>
      <c r="W31" s="11"/>
      <c r="X31" s="11"/>
      <c r="Y31" s="11"/>
      <c r="Z31" s="10"/>
      <c r="AA31" s="10"/>
      <c r="AB31" s="10"/>
      <c r="AC31" s="10"/>
      <c r="AD31" s="10"/>
      <c r="AE31" s="7"/>
      <c r="AF31" s="7"/>
      <c r="AG31" s="7"/>
      <c r="AH31" s="7"/>
      <c r="AI31" s="7"/>
      <c r="AJ31" s="7"/>
      <c r="AK31" s="7"/>
      <c r="AL31" s="7"/>
      <c r="AM31" s="7"/>
      <c r="AN31" s="7"/>
      <c r="AO31" s="7"/>
      <c r="AP31" s="7"/>
      <c r="AU31" s="332" t="s">
        <v>85</v>
      </c>
      <c r="AV31" s="333"/>
      <c r="AW31" s="333"/>
      <c r="AX31" s="333"/>
      <c r="AY31" s="333"/>
      <c r="AZ31" s="334"/>
      <c r="BF31" s="331"/>
      <c r="BG31" s="331"/>
      <c r="BH31" s="331"/>
      <c r="BI31" s="331"/>
      <c r="BJ31" s="331"/>
      <c r="BK31" s="331"/>
      <c r="BL31" s="331"/>
      <c r="BM31" s="331"/>
      <c r="BV31" s="143" t="s">
        <v>23</v>
      </c>
      <c r="BW31" s="144"/>
      <c r="BX31" s="145"/>
    </row>
    <row r="32" spans="1:76" s="9" customFormat="1" ht="23.25" customHeight="1" x14ac:dyDescent="0.45">
      <c r="A32" s="338"/>
      <c r="B32" s="338"/>
      <c r="C32" s="338"/>
      <c r="D32" s="338"/>
      <c r="E32" s="338"/>
      <c r="F32" s="338"/>
      <c r="G32" s="18"/>
      <c r="N32" s="19"/>
      <c r="O32" s="19"/>
      <c r="P32" s="19"/>
      <c r="Q32" s="19"/>
      <c r="R32" s="19"/>
      <c r="S32" s="19"/>
      <c r="T32" s="19"/>
      <c r="U32" s="19"/>
      <c r="V32" s="19"/>
      <c r="W32" s="19"/>
      <c r="X32" s="19"/>
      <c r="Y32" s="19"/>
      <c r="AU32" s="335"/>
      <c r="AV32" s="336"/>
      <c r="AW32" s="336"/>
      <c r="AX32" s="336"/>
      <c r="AY32" s="336"/>
      <c r="AZ32" s="337"/>
      <c r="BV32" s="146"/>
      <c r="BW32" s="147"/>
      <c r="BX32" s="148"/>
    </row>
    <row r="33" spans="1:76" s="9" customFormat="1" ht="23.25" customHeight="1" thickBot="1" x14ac:dyDescent="0.5">
      <c r="A33" s="338"/>
      <c r="B33" s="338"/>
      <c r="C33" s="338"/>
      <c r="D33" s="338"/>
      <c r="E33" s="338"/>
      <c r="F33" s="338"/>
      <c r="G33" s="18"/>
      <c r="N33" s="19"/>
      <c r="O33" s="19"/>
      <c r="P33" s="19"/>
      <c r="Q33" s="19"/>
      <c r="R33" s="19"/>
      <c r="S33" s="19"/>
      <c r="T33" s="19"/>
      <c r="U33" s="19"/>
      <c r="V33" s="19"/>
      <c r="W33" s="19"/>
      <c r="X33" s="19"/>
      <c r="Y33" s="19"/>
      <c r="AU33" s="335"/>
      <c r="AV33" s="336"/>
      <c r="AW33" s="336"/>
      <c r="AX33" s="336"/>
      <c r="AY33" s="336"/>
      <c r="AZ33" s="337"/>
      <c r="BV33" s="149"/>
      <c r="BW33" s="150"/>
      <c r="BX33" s="151"/>
    </row>
    <row r="34" spans="1:76" s="9" customFormat="1" ht="23.25" customHeight="1" x14ac:dyDescent="0.45">
      <c r="A34" s="338"/>
      <c r="B34" s="338"/>
      <c r="C34" s="338"/>
      <c r="D34" s="338"/>
      <c r="E34" s="338"/>
      <c r="F34" s="338"/>
      <c r="G34" s="18"/>
      <c r="AA34" s="10"/>
      <c r="AB34" s="10"/>
      <c r="AC34" s="10"/>
      <c r="AD34" s="10"/>
      <c r="AU34" s="335"/>
      <c r="AV34" s="336"/>
      <c r="AW34" s="336"/>
      <c r="AX34" s="336"/>
      <c r="AY34" s="336"/>
      <c r="AZ34" s="337"/>
      <c r="BV34" s="339"/>
      <c r="BW34" s="340"/>
      <c r="BX34" s="341"/>
    </row>
    <row r="35" spans="1:76" s="9" customFormat="1" ht="23.25" customHeight="1" x14ac:dyDescent="0.45">
      <c r="A35" s="132"/>
      <c r="B35" s="132"/>
      <c r="C35" s="342"/>
      <c r="D35" s="342"/>
      <c r="E35" s="342"/>
      <c r="F35" s="342"/>
      <c r="G35" s="18"/>
      <c r="S35" s="7"/>
      <c r="T35" s="7"/>
      <c r="U35" s="7"/>
      <c r="V35" s="7"/>
      <c r="W35" s="7"/>
      <c r="X35" s="7"/>
      <c r="Y35" s="7"/>
      <c r="AU35" s="335"/>
      <c r="AV35" s="336"/>
      <c r="AW35" s="336"/>
      <c r="AX35" s="336"/>
      <c r="AY35" s="336"/>
      <c r="AZ35" s="337"/>
      <c r="BV35" s="325"/>
      <c r="BW35" s="184"/>
      <c r="BX35" s="326"/>
    </row>
    <row r="36" spans="1:76" s="9" customFormat="1" ht="23.25" customHeight="1" thickBot="1" x14ac:dyDescent="0.5">
      <c r="A36" s="20"/>
      <c r="B36" s="20"/>
      <c r="C36" s="20"/>
      <c r="D36" s="321"/>
      <c r="E36" s="321"/>
      <c r="F36" s="20"/>
      <c r="G36" s="18"/>
      <c r="H36" s="21">
        <f>ROUNDDOWN(K24*2/3+C29/3,0)</f>
        <v>0</v>
      </c>
      <c r="J36" s="19"/>
      <c r="K36" s="321"/>
      <c r="L36" s="321"/>
      <c r="M36" s="19"/>
      <c r="N36" s="19"/>
      <c r="O36" s="19"/>
      <c r="P36" s="19"/>
      <c r="Q36" s="19"/>
      <c r="R36" s="19"/>
      <c r="S36" s="7"/>
      <c r="T36" s="7"/>
      <c r="U36" s="7"/>
      <c r="V36" s="7"/>
      <c r="W36" s="7"/>
      <c r="X36" s="7"/>
      <c r="Y36" s="7"/>
      <c r="AU36" s="335"/>
      <c r="AV36" s="336"/>
      <c r="AW36" s="336"/>
      <c r="AX36" s="336"/>
      <c r="AY36" s="336"/>
      <c r="AZ36" s="337"/>
      <c r="BG36" s="143" t="s">
        <v>86</v>
      </c>
      <c r="BH36" s="144"/>
      <c r="BI36" s="144"/>
      <c r="BJ36" s="144"/>
      <c r="BK36" s="144"/>
      <c r="BL36" s="144"/>
      <c r="BM36" s="144"/>
      <c r="BN36" s="144"/>
      <c r="BO36" s="144"/>
      <c r="BP36" s="144"/>
      <c r="BQ36" s="144"/>
      <c r="BR36" s="144"/>
      <c r="BS36" s="144"/>
      <c r="BT36" s="145"/>
      <c r="BV36" s="325"/>
      <c r="BW36" s="184"/>
      <c r="BX36" s="326"/>
    </row>
    <row r="37" spans="1:76" s="9" customFormat="1" ht="23.25" customHeight="1" thickBot="1" x14ac:dyDescent="0.5">
      <c r="A37" s="18"/>
      <c r="B37" s="18"/>
      <c r="C37" s="210"/>
      <c r="D37" s="210"/>
      <c r="E37" s="18"/>
      <c r="F37" s="18"/>
      <c r="G37" s="18"/>
      <c r="H37" s="18"/>
      <c r="J37" s="19"/>
      <c r="K37" s="19"/>
      <c r="L37" s="19"/>
      <c r="M37" s="19"/>
      <c r="N37" s="19"/>
      <c r="O37" s="19"/>
      <c r="P37" s="19"/>
      <c r="Q37" s="19"/>
      <c r="R37" s="19"/>
      <c r="S37" s="11"/>
      <c r="T37" s="11"/>
      <c r="U37" s="11"/>
      <c r="V37" s="11"/>
      <c r="W37" s="11"/>
      <c r="X37" s="11"/>
      <c r="Y37" s="11"/>
      <c r="AU37" s="322"/>
      <c r="AV37" s="323"/>
      <c r="AW37" s="323"/>
      <c r="AX37" s="323"/>
      <c r="AY37" s="323"/>
      <c r="AZ37" s="324"/>
      <c r="BG37" s="146"/>
      <c r="BH37" s="147"/>
      <c r="BI37" s="147"/>
      <c r="BJ37" s="147"/>
      <c r="BK37" s="147"/>
      <c r="BL37" s="147"/>
      <c r="BM37" s="147"/>
      <c r="BN37" s="147"/>
      <c r="BO37" s="147"/>
      <c r="BP37" s="147"/>
      <c r="BQ37" s="147"/>
      <c r="BR37" s="147"/>
      <c r="BS37" s="147"/>
      <c r="BT37" s="148"/>
      <c r="BV37" s="325"/>
      <c r="BW37" s="184"/>
      <c r="BX37" s="326"/>
    </row>
    <row r="38" spans="1:76" s="9" customFormat="1" ht="23.25" customHeight="1" x14ac:dyDescent="0.45">
      <c r="A38" s="143" t="s">
        <v>87</v>
      </c>
      <c r="B38" s="144"/>
      <c r="C38" s="144"/>
      <c r="D38" s="144"/>
      <c r="E38" s="144"/>
      <c r="F38" s="144"/>
      <c r="G38" s="144"/>
      <c r="H38" s="144"/>
      <c r="I38" s="144"/>
      <c r="J38" s="144"/>
      <c r="K38" s="144"/>
      <c r="L38" s="144"/>
      <c r="M38" s="144"/>
      <c r="N38" s="144"/>
      <c r="O38" s="144"/>
      <c r="P38" s="145"/>
      <c r="Q38" s="19"/>
      <c r="R38" s="19"/>
      <c r="S38" s="7"/>
      <c r="T38" s="7"/>
      <c r="U38" s="7"/>
      <c r="V38" s="7"/>
      <c r="W38" s="7"/>
      <c r="X38" s="7"/>
      <c r="Y38" s="7"/>
      <c r="AU38" s="22"/>
      <c r="AW38" s="330" t="s">
        <v>88</v>
      </c>
      <c r="AX38" s="330"/>
      <c r="AZ38" s="19"/>
      <c r="BG38" s="146"/>
      <c r="BH38" s="147"/>
      <c r="BI38" s="147"/>
      <c r="BJ38" s="147"/>
      <c r="BK38" s="147"/>
      <c r="BL38" s="147"/>
      <c r="BM38" s="147"/>
      <c r="BN38" s="147"/>
      <c r="BO38" s="147"/>
      <c r="BP38" s="147"/>
      <c r="BQ38" s="147"/>
      <c r="BR38" s="147"/>
      <c r="BS38" s="147"/>
      <c r="BT38" s="148"/>
      <c r="BV38" s="325"/>
      <c r="BW38" s="184"/>
      <c r="BX38" s="326"/>
    </row>
    <row r="39" spans="1:76" s="9" customFormat="1" ht="23.25" customHeight="1" x14ac:dyDescent="0.45">
      <c r="A39" s="146"/>
      <c r="B39" s="147"/>
      <c r="C39" s="147"/>
      <c r="D39" s="147"/>
      <c r="E39" s="147"/>
      <c r="F39" s="147"/>
      <c r="G39" s="147"/>
      <c r="H39" s="147"/>
      <c r="I39" s="147"/>
      <c r="J39" s="147"/>
      <c r="K39" s="147"/>
      <c r="L39" s="147"/>
      <c r="M39" s="147"/>
      <c r="N39" s="147"/>
      <c r="O39" s="147"/>
      <c r="P39" s="148"/>
      <c r="Q39" s="19"/>
      <c r="R39" s="19"/>
      <c r="S39" s="11"/>
      <c r="T39" s="11"/>
      <c r="U39" s="11"/>
      <c r="V39" s="11"/>
      <c r="W39" s="11"/>
      <c r="X39" s="11"/>
      <c r="Y39" s="11"/>
      <c r="AR39" s="19"/>
      <c r="AS39" s="19"/>
      <c r="AT39" s="19"/>
      <c r="AU39" s="19"/>
      <c r="AV39" s="19"/>
      <c r="AW39" s="19"/>
      <c r="BG39" s="327"/>
      <c r="BH39" s="328"/>
      <c r="BI39" s="328"/>
      <c r="BJ39" s="328"/>
      <c r="BK39" s="328"/>
      <c r="BL39" s="328"/>
      <c r="BM39" s="328"/>
      <c r="BN39" s="328"/>
      <c r="BO39" s="328"/>
      <c r="BP39" s="328"/>
      <c r="BQ39" s="328"/>
      <c r="BR39" s="328"/>
      <c r="BS39" s="328"/>
      <c r="BT39" s="329"/>
      <c r="BV39" s="325"/>
      <c r="BW39" s="184"/>
      <c r="BX39" s="326"/>
    </row>
    <row r="40" spans="1:76" s="9" customFormat="1" ht="23.25" customHeight="1" thickBot="1" x14ac:dyDescent="0.5">
      <c r="A40" s="146"/>
      <c r="B40" s="147"/>
      <c r="C40" s="147"/>
      <c r="D40" s="147"/>
      <c r="E40" s="147"/>
      <c r="F40" s="147"/>
      <c r="G40" s="147"/>
      <c r="H40" s="147"/>
      <c r="I40" s="147"/>
      <c r="J40" s="147"/>
      <c r="K40" s="147"/>
      <c r="L40" s="147"/>
      <c r="M40" s="147"/>
      <c r="N40" s="147"/>
      <c r="O40" s="147"/>
      <c r="P40" s="148"/>
      <c r="AR40" s="19"/>
      <c r="AS40" s="19"/>
      <c r="AT40" s="19"/>
      <c r="AU40" s="19"/>
      <c r="AV40" s="19"/>
      <c r="AW40" s="19"/>
      <c r="BV40" s="325"/>
      <c r="BW40" s="184"/>
      <c r="BX40" s="326"/>
    </row>
    <row r="41" spans="1:76" s="9" customFormat="1" ht="23.25" customHeight="1" thickBot="1" x14ac:dyDescent="0.5">
      <c r="A41" s="327"/>
      <c r="B41" s="328"/>
      <c r="C41" s="328"/>
      <c r="D41" s="328"/>
      <c r="E41" s="328"/>
      <c r="F41" s="328"/>
      <c r="G41" s="328"/>
      <c r="H41" s="328"/>
      <c r="I41" s="328"/>
      <c r="J41" s="328"/>
      <c r="K41" s="328"/>
      <c r="L41" s="328"/>
      <c r="M41" s="328"/>
      <c r="N41" s="328"/>
      <c r="O41" s="328"/>
      <c r="P41" s="329"/>
      <c r="BM41" s="295" t="s">
        <v>73</v>
      </c>
      <c r="BN41" s="296"/>
      <c r="BO41" s="296"/>
      <c r="BP41" s="297"/>
      <c r="BV41" s="343"/>
      <c r="BW41" s="344"/>
      <c r="BX41" s="345"/>
    </row>
    <row r="42" spans="1:76" s="9" customFormat="1" ht="23.25" customHeight="1" thickBot="1" x14ac:dyDescent="0.5">
      <c r="BD42" s="346" t="s">
        <v>89</v>
      </c>
      <c r="BE42" s="346"/>
      <c r="BF42" s="346"/>
      <c r="BG42" s="346"/>
      <c r="BH42" s="346"/>
      <c r="BI42" s="346"/>
      <c r="BJ42" s="346"/>
      <c r="BK42" s="346"/>
      <c r="BL42" s="347"/>
      <c r="BM42" s="298"/>
      <c r="BN42" s="299"/>
      <c r="BO42" s="299"/>
      <c r="BP42" s="300"/>
      <c r="BS42" s="348" t="s">
        <v>90</v>
      </c>
      <c r="BT42" s="349"/>
      <c r="BU42" s="350"/>
      <c r="BV42" s="351">
        <f>SUM(BV34:BX41)</f>
        <v>0</v>
      </c>
      <c r="BW42" s="351"/>
      <c r="BX42" s="351"/>
    </row>
    <row r="43" spans="1:76" s="9" customFormat="1" ht="23.25" customHeight="1" x14ac:dyDescent="0.45">
      <c r="BX43" s="9" t="s">
        <v>91</v>
      </c>
    </row>
  </sheetData>
  <mergeCells count="325">
    <mergeCell ref="BV41:BX41"/>
    <mergeCell ref="BD42:BL42"/>
    <mergeCell ref="BS42:BU42"/>
    <mergeCell ref="BV42:BX42"/>
    <mergeCell ref="K36:L36"/>
    <mergeCell ref="BG36:BT39"/>
    <mergeCell ref="BV36:BX36"/>
    <mergeCell ref="A30:F30"/>
    <mergeCell ref="AA30:AB30"/>
    <mergeCell ref="AG30:AI30"/>
    <mergeCell ref="AO30:AR30"/>
    <mergeCell ref="AW30:AX30"/>
    <mergeCell ref="C37:D37"/>
    <mergeCell ref="AU37:AZ37"/>
    <mergeCell ref="BV37:BX37"/>
    <mergeCell ref="A38:P41"/>
    <mergeCell ref="AW38:AX38"/>
    <mergeCell ref="BV38:BX38"/>
    <mergeCell ref="BV39:BX39"/>
    <mergeCell ref="BF30:BM31"/>
    <mergeCell ref="C31:D31"/>
    <mergeCell ref="AU31:AZ36"/>
    <mergeCell ref="BV31:BX33"/>
    <mergeCell ref="A32:F34"/>
    <mergeCell ref="BV34:BX34"/>
    <mergeCell ref="A35:B35"/>
    <mergeCell ref="C35:F35"/>
    <mergeCell ref="BV35:BX35"/>
    <mergeCell ref="D36:E36"/>
    <mergeCell ref="BV40:BX40"/>
    <mergeCell ref="BM41:BP42"/>
    <mergeCell ref="BG27:BJ28"/>
    <mergeCell ref="H28:J28"/>
    <mergeCell ref="K28:M28"/>
    <mergeCell ref="AF28:AJ28"/>
    <mergeCell ref="AO28:AR28"/>
    <mergeCell ref="A29:F29"/>
    <mergeCell ref="H29:J29"/>
    <mergeCell ref="K29:M29"/>
    <mergeCell ref="O29:Q29"/>
    <mergeCell ref="R29:U29"/>
    <mergeCell ref="W29:Y29"/>
    <mergeCell ref="Z29:AC29"/>
    <mergeCell ref="AF29:AJ29"/>
    <mergeCell ref="AO29:AR29"/>
    <mergeCell ref="AU29:AZ29"/>
    <mergeCell ref="AF26:AJ26"/>
    <mergeCell ref="AO26:AR26"/>
    <mergeCell ref="AU26:AZ28"/>
    <mergeCell ref="A27:F28"/>
    <mergeCell ref="H27:M27"/>
    <mergeCell ref="AF27:AJ27"/>
    <mergeCell ref="AO27:AR27"/>
    <mergeCell ref="L25:M25"/>
    <mergeCell ref="P25:Q25"/>
    <mergeCell ref="A26:F26"/>
    <mergeCell ref="H26:M26"/>
    <mergeCell ref="O26:U28"/>
    <mergeCell ref="W26:AC28"/>
    <mergeCell ref="A22:J22"/>
    <mergeCell ref="K22:R22"/>
    <mergeCell ref="A23:J23"/>
    <mergeCell ref="K23:R23"/>
    <mergeCell ref="A24:J24"/>
    <mergeCell ref="K24:R24"/>
    <mergeCell ref="BJ20:BL20"/>
    <mergeCell ref="BM20:BO20"/>
    <mergeCell ref="BP20:BR20"/>
    <mergeCell ref="A21:J21"/>
    <mergeCell ref="K21:R21"/>
    <mergeCell ref="S21:T21"/>
    <mergeCell ref="AR20:AT20"/>
    <mergeCell ref="AU20:AW20"/>
    <mergeCell ref="AX20:AZ20"/>
    <mergeCell ref="BA20:BC20"/>
    <mergeCell ref="BD20:BF20"/>
    <mergeCell ref="BG20:BI20"/>
    <mergeCell ref="Z20:AB20"/>
    <mergeCell ref="AC20:AE20"/>
    <mergeCell ref="AF20:AH20"/>
    <mergeCell ref="AI20:AK20"/>
    <mergeCell ref="AL20:AN20"/>
    <mergeCell ref="AO20:AQ20"/>
    <mergeCell ref="BJ19:BL19"/>
    <mergeCell ref="BM19:BO19"/>
    <mergeCell ref="BP19:BR19"/>
    <mergeCell ref="BS19:BU19"/>
    <mergeCell ref="BV19:BX19"/>
    <mergeCell ref="A20:J20"/>
    <mergeCell ref="K20:R20"/>
    <mergeCell ref="S20:T20"/>
    <mergeCell ref="U20:V20"/>
    <mergeCell ref="W20:Y20"/>
    <mergeCell ref="AR19:AT19"/>
    <mergeCell ref="AU19:AW19"/>
    <mergeCell ref="AX19:AZ19"/>
    <mergeCell ref="BA19:BC19"/>
    <mergeCell ref="BD19:BF19"/>
    <mergeCell ref="BG19:BI19"/>
    <mergeCell ref="Z19:AB19"/>
    <mergeCell ref="AC19:AE19"/>
    <mergeCell ref="AF19:AH19"/>
    <mergeCell ref="AI19:AK19"/>
    <mergeCell ref="AL19:AN19"/>
    <mergeCell ref="AO19:AQ19"/>
    <mergeCell ref="BS20:BU20"/>
    <mergeCell ref="BV20:BX20"/>
    <mergeCell ref="A19:D19"/>
    <mergeCell ref="E19:F19"/>
    <mergeCell ref="G19:H19"/>
    <mergeCell ref="I19:J19"/>
    <mergeCell ref="K19:R19"/>
    <mergeCell ref="S19:T19"/>
    <mergeCell ref="U19:V19"/>
    <mergeCell ref="W19:Y19"/>
    <mergeCell ref="BA18:BC18"/>
    <mergeCell ref="AI18:AK18"/>
    <mergeCell ref="AL18:AN18"/>
    <mergeCell ref="AO18:AQ18"/>
    <mergeCell ref="AR18:AT18"/>
    <mergeCell ref="AU18:AW18"/>
    <mergeCell ref="AX18:AZ18"/>
    <mergeCell ref="S18:T18"/>
    <mergeCell ref="U18:V18"/>
    <mergeCell ref="BJ17:BL17"/>
    <mergeCell ref="BM17:BO17"/>
    <mergeCell ref="BP17:BR17"/>
    <mergeCell ref="BS17:BU17"/>
    <mergeCell ref="BV17:BX17"/>
    <mergeCell ref="BD17:BF17"/>
    <mergeCell ref="BG17:BI17"/>
    <mergeCell ref="BS18:BU18"/>
    <mergeCell ref="BV18:BX18"/>
    <mergeCell ref="BD18:BF18"/>
    <mergeCell ref="BG18:BI18"/>
    <mergeCell ref="BJ18:BL18"/>
    <mergeCell ref="BM18:BO18"/>
    <mergeCell ref="BP18:BR18"/>
    <mergeCell ref="A18:D18"/>
    <mergeCell ref="E18:F18"/>
    <mergeCell ref="G18:H18"/>
    <mergeCell ref="I18:J18"/>
    <mergeCell ref="K18:R18"/>
    <mergeCell ref="AR17:AT17"/>
    <mergeCell ref="AU17:AW17"/>
    <mergeCell ref="AX17:AZ17"/>
    <mergeCell ref="BA17:BC17"/>
    <mergeCell ref="Z17:AB17"/>
    <mergeCell ref="AC17:AE17"/>
    <mergeCell ref="AF17:AH17"/>
    <mergeCell ref="AI17:AK17"/>
    <mergeCell ref="AL17:AN17"/>
    <mergeCell ref="AO17:AQ17"/>
    <mergeCell ref="W18:Y18"/>
    <mergeCell ref="Z18:AB18"/>
    <mergeCell ref="AC18:AE18"/>
    <mergeCell ref="AF18:AH18"/>
    <mergeCell ref="A17:D17"/>
    <mergeCell ref="E17:F17"/>
    <mergeCell ref="G17:H17"/>
    <mergeCell ref="I17:J17"/>
    <mergeCell ref="K17:R17"/>
    <mergeCell ref="S17:T17"/>
    <mergeCell ref="U17:V17"/>
    <mergeCell ref="W17:Y17"/>
    <mergeCell ref="BA16:BC16"/>
    <mergeCell ref="AI16:AK16"/>
    <mergeCell ref="AL16:AN16"/>
    <mergeCell ref="AO16:AQ16"/>
    <mergeCell ref="AR16:AT16"/>
    <mergeCell ref="AU16:AW16"/>
    <mergeCell ref="AX16:AZ16"/>
    <mergeCell ref="S16:T16"/>
    <mergeCell ref="U16:V16"/>
    <mergeCell ref="BJ15:BL15"/>
    <mergeCell ref="BM15:BO15"/>
    <mergeCell ref="BP15:BR15"/>
    <mergeCell ref="BS15:BU15"/>
    <mergeCell ref="BV15:BX15"/>
    <mergeCell ref="BD15:BF15"/>
    <mergeCell ref="BG15:BI15"/>
    <mergeCell ref="BS16:BU16"/>
    <mergeCell ref="BV16:BX16"/>
    <mergeCell ref="BD16:BF16"/>
    <mergeCell ref="BG16:BI16"/>
    <mergeCell ref="BJ16:BL16"/>
    <mergeCell ref="BM16:BO16"/>
    <mergeCell ref="BP16:BR16"/>
    <mergeCell ref="BA15:BC15"/>
    <mergeCell ref="Z15:AB15"/>
    <mergeCell ref="AC15:AE15"/>
    <mergeCell ref="AF15:AH15"/>
    <mergeCell ref="AI15:AK15"/>
    <mergeCell ref="AL15:AN15"/>
    <mergeCell ref="AO15:AQ15"/>
    <mergeCell ref="W16:Y16"/>
    <mergeCell ref="Z16:AB16"/>
    <mergeCell ref="AC16:AE16"/>
    <mergeCell ref="AF16:AH16"/>
    <mergeCell ref="U14:V14"/>
    <mergeCell ref="A16:D16"/>
    <mergeCell ref="E16:F16"/>
    <mergeCell ref="G16:H16"/>
    <mergeCell ref="I16:J16"/>
    <mergeCell ref="K16:R16"/>
    <mergeCell ref="AR15:AT15"/>
    <mergeCell ref="AU15:AW15"/>
    <mergeCell ref="AX15:AZ15"/>
    <mergeCell ref="BM13:BO13"/>
    <mergeCell ref="BP13:BR13"/>
    <mergeCell ref="BS13:BU13"/>
    <mergeCell ref="BV13:BX13"/>
    <mergeCell ref="BD13:BF13"/>
    <mergeCell ref="BG13:BI13"/>
    <mergeCell ref="BS14:BU14"/>
    <mergeCell ref="BV14:BX14"/>
    <mergeCell ref="A15:D15"/>
    <mergeCell ref="E15:F15"/>
    <mergeCell ref="G15:H15"/>
    <mergeCell ref="I15:J15"/>
    <mergeCell ref="K15:R15"/>
    <mergeCell ref="S15:T15"/>
    <mergeCell ref="U15:V15"/>
    <mergeCell ref="W15:Y15"/>
    <mergeCell ref="BA14:BC14"/>
    <mergeCell ref="BD14:BF14"/>
    <mergeCell ref="BG14:BI14"/>
    <mergeCell ref="BJ14:BL14"/>
    <mergeCell ref="BM14:BO14"/>
    <mergeCell ref="BP14:BR14"/>
    <mergeCell ref="AI14:AK14"/>
    <mergeCell ref="AL14:AN14"/>
    <mergeCell ref="A14:D14"/>
    <mergeCell ref="E14:F14"/>
    <mergeCell ref="G14:H14"/>
    <mergeCell ref="I14:J14"/>
    <mergeCell ref="K14:R14"/>
    <mergeCell ref="AR13:AT13"/>
    <mergeCell ref="AU13:AW13"/>
    <mergeCell ref="AX13:AZ13"/>
    <mergeCell ref="BA13:BC13"/>
    <mergeCell ref="Z13:AB13"/>
    <mergeCell ref="AC13:AE13"/>
    <mergeCell ref="AF13:AH13"/>
    <mergeCell ref="AI13:AK13"/>
    <mergeCell ref="AL13:AN13"/>
    <mergeCell ref="AO13:AQ13"/>
    <mergeCell ref="W14:Y14"/>
    <mergeCell ref="Z14:AB14"/>
    <mergeCell ref="AC14:AE14"/>
    <mergeCell ref="AF14:AH14"/>
    <mergeCell ref="AO14:AQ14"/>
    <mergeCell ref="AR14:AT14"/>
    <mergeCell ref="AU14:AW14"/>
    <mergeCell ref="AX14:AZ14"/>
    <mergeCell ref="S14:T14"/>
    <mergeCell ref="BV12:BX12"/>
    <mergeCell ref="A13:D13"/>
    <mergeCell ref="E13:F13"/>
    <mergeCell ref="G13:H13"/>
    <mergeCell ref="I13:J13"/>
    <mergeCell ref="K13:R13"/>
    <mergeCell ref="S13:T13"/>
    <mergeCell ref="U13:V13"/>
    <mergeCell ref="W13:Y13"/>
    <mergeCell ref="BA12:BC12"/>
    <mergeCell ref="BD12:BF12"/>
    <mergeCell ref="BG12:BI12"/>
    <mergeCell ref="BJ12:BL12"/>
    <mergeCell ref="BM12:BO12"/>
    <mergeCell ref="BP12:BR12"/>
    <mergeCell ref="AI12:AK12"/>
    <mergeCell ref="AL12:AN12"/>
    <mergeCell ref="AO12:AQ12"/>
    <mergeCell ref="AR12:AT12"/>
    <mergeCell ref="AU12:AW12"/>
    <mergeCell ref="AX12:AZ12"/>
    <mergeCell ref="S12:T12"/>
    <mergeCell ref="U12:V12"/>
    <mergeCell ref="BJ13:BL13"/>
    <mergeCell ref="BM9:BO11"/>
    <mergeCell ref="BP9:BU9"/>
    <mergeCell ref="W12:Y12"/>
    <mergeCell ref="Z12:AB12"/>
    <mergeCell ref="AC12:AE12"/>
    <mergeCell ref="AF12:AH12"/>
    <mergeCell ref="BP10:BR11"/>
    <mergeCell ref="BS10:BU11"/>
    <mergeCell ref="K11:R11"/>
    <mergeCell ref="U11:V11"/>
    <mergeCell ref="W11:Y11"/>
    <mergeCell ref="BS12:BU12"/>
    <mergeCell ref="AO10:AQ11"/>
    <mergeCell ref="AR10:AT11"/>
    <mergeCell ref="A12:D12"/>
    <mergeCell ref="E12:F12"/>
    <mergeCell ref="G12:H12"/>
    <mergeCell ref="I12:J12"/>
    <mergeCell ref="K12:R12"/>
    <mergeCell ref="BG9:BI11"/>
    <mergeCell ref="BJ9:BL11"/>
    <mergeCell ref="BQ3:BW4"/>
    <mergeCell ref="A8:C8"/>
    <mergeCell ref="D8:F8"/>
    <mergeCell ref="G8:I8"/>
    <mergeCell ref="J8:M8"/>
    <mergeCell ref="A9:D11"/>
    <mergeCell ref="E9:F11"/>
    <mergeCell ref="G9:H11"/>
    <mergeCell ref="I9:J11"/>
    <mergeCell ref="K9:R9"/>
    <mergeCell ref="BV9:BX11"/>
    <mergeCell ref="K10:R10"/>
    <mergeCell ref="U10:Y10"/>
    <mergeCell ref="Z10:AB11"/>
    <mergeCell ref="AC10:AE11"/>
    <mergeCell ref="AF10:AH11"/>
    <mergeCell ref="S9:T11"/>
    <mergeCell ref="U9:AT9"/>
    <mergeCell ref="AU9:AW11"/>
    <mergeCell ref="AX9:AZ11"/>
    <mergeCell ref="BA9:BC11"/>
    <mergeCell ref="BD9:BF11"/>
    <mergeCell ref="AI10:AK11"/>
    <mergeCell ref="AL10:AN11"/>
  </mergeCells>
  <phoneticPr fontId="3"/>
  <pageMargins left="0.32" right="0" top="0.19685039370078741" bottom="0" header="0.51181102362204722" footer="0.51181102362204722"/>
  <pageSetup paperSize="9" scale="5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746A-E9AE-44E5-843F-0C9894C44CD1}">
  <sheetPr>
    <tabColor theme="5" tint="0.59999389629810485"/>
    <pageSetUpPr fitToPage="1"/>
  </sheetPr>
  <dimension ref="A1:BX43"/>
  <sheetViews>
    <sheetView showGridLines="0" showZeros="0" view="pageBreakPreview" zoomScale="75" zoomScaleNormal="75" zoomScaleSheetLayoutView="75" workbookViewId="0">
      <selection activeCell="AD24" sqref="AD24"/>
    </sheetView>
  </sheetViews>
  <sheetFormatPr defaultColWidth="3.09765625" defaultRowHeight="21" customHeight="1" x14ac:dyDescent="0.45"/>
  <cols>
    <col min="1" max="2" width="3.09765625" style="1" customWidth="1"/>
    <col min="3" max="6" width="3.19921875" style="1" customWidth="1"/>
    <col min="7" max="10" width="3.09765625" style="1" customWidth="1"/>
    <col min="11" max="18" width="3.19921875" style="1" customWidth="1"/>
    <col min="19" max="19" width="4.69921875" style="1" customWidth="1"/>
    <col min="20" max="20" width="4.19921875" style="1" customWidth="1"/>
    <col min="21" max="41" width="3.09765625" style="1" customWidth="1"/>
    <col min="42" max="42" width="3.59765625" style="1" customWidth="1"/>
    <col min="43" max="44" width="3.09765625" style="1" customWidth="1"/>
    <col min="45" max="45" width="3.69921875" style="1" customWidth="1"/>
    <col min="46" max="55" width="3.09765625" style="1" customWidth="1"/>
    <col min="56" max="61" width="3" style="1" customWidth="1"/>
    <col min="62" max="73" width="3.09765625" style="1" customWidth="1"/>
    <col min="74" max="76" width="4" style="1" customWidth="1"/>
    <col min="77" max="258" width="3.09765625" style="1"/>
    <col min="259" max="262" width="3.19921875" style="1" customWidth="1"/>
    <col min="263" max="266" width="3.09765625" style="1"/>
    <col min="267" max="274" width="3.19921875" style="1" customWidth="1"/>
    <col min="275" max="275" width="4.69921875" style="1" customWidth="1"/>
    <col min="276" max="276" width="4.19921875" style="1" customWidth="1"/>
    <col min="277" max="297" width="3.09765625" style="1"/>
    <col min="298" max="298" width="3.59765625" style="1" customWidth="1"/>
    <col min="299" max="300" width="3.09765625" style="1"/>
    <col min="301" max="301" width="3.69921875" style="1" customWidth="1"/>
    <col min="302" max="311" width="3.09765625" style="1"/>
    <col min="312" max="317" width="3" style="1" customWidth="1"/>
    <col min="318" max="329" width="3.09765625" style="1"/>
    <col min="330" max="332" width="4" style="1" customWidth="1"/>
    <col min="333" max="514" width="3.09765625" style="1"/>
    <col min="515" max="518" width="3.19921875" style="1" customWidth="1"/>
    <col min="519" max="522" width="3.09765625" style="1"/>
    <col min="523" max="530" width="3.19921875" style="1" customWidth="1"/>
    <col min="531" max="531" width="4.69921875" style="1" customWidth="1"/>
    <col min="532" max="532" width="4.19921875" style="1" customWidth="1"/>
    <col min="533" max="553" width="3.09765625" style="1"/>
    <col min="554" max="554" width="3.59765625" style="1" customWidth="1"/>
    <col min="555" max="556" width="3.09765625" style="1"/>
    <col min="557" max="557" width="3.69921875" style="1" customWidth="1"/>
    <col min="558" max="567" width="3.09765625" style="1"/>
    <col min="568" max="573" width="3" style="1" customWidth="1"/>
    <col min="574" max="585" width="3.09765625" style="1"/>
    <col min="586" max="588" width="4" style="1" customWidth="1"/>
    <col min="589" max="770" width="3.09765625" style="1"/>
    <col min="771" max="774" width="3.19921875" style="1" customWidth="1"/>
    <col min="775" max="778" width="3.09765625" style="1"/>
    <col min="779" max="786" width="3.19921875" style="1" customWidth="1"/>
    <col min="787" max="787" width="4.69921875" style="1" customWidth="1"/>
    <col min="788" max="788" width="4.19921875" style="1" customWidth="1"/>
    <col min="789" max="809" width="3.09765625" style="1"/>
    <col min="810" max="810" width="3.59765625" style="1" customWidth="1"/>
    <col min="811" max="812" width="3.09765625" style="1"/>
    <col min="813" max="813" width="3.69921875" style="1" customWidth="1"/>
    <col min="814" max="823" width="3.09765625" style="1"/>
    <col min="824" max="829" width="3" style="1" customWidth="1"/>
    <col min="830" max="841" width="3.09765625" style="1"/>
    <col min="842" max="844" width="4" style="1" customWidth="1"/>
    <col min="845" max="1026" width="3.09765625" style="1"/>
    <col min="1027" max="1030" width="3.19921875" style="1" customWidth="1"/>
    <col min="1031" max="1034" width="3.09765625" style="1"/>
    <col min="1035" max="1042" width="3.19921875" style="1" customWidth="1"/>
    <col min="1043" max="1043" width="4.69921875" style="1" customWidth="1"/>
    <col min="1044" max="1044" width="4.19921875" style="1" customWidth="1"/>
    <col min="1045" max="1065" width="3.09765625" style="1"/>
    <col min="1066" max="1066" width="3.59765625" style="1" customWidth="1"/>
    <col min="1067" max="1068" width="3.09765625" style="1"/>
    <col min="1069" max="1069" width="3.69921875" style="1" customWidth="1"/>
    <col min="1070" max="1079" width="3.09765625" style="1"/>
    <col min="1080" max="1085" width="3" style="1" customWidth="1"/>
    <col min="1086" max="1097" width="3.09765625" style="1"/>
    <col min="1098" max="1100" width="4" style="1" customWidth="1"/>
    <col min="1101" max="1282" width="3.09765625" style="1"/>
    <col min="1283" max="1286" width="3.19921875" style="1" customWidth="1"/>
    <col min="1287" max="1290" width="3.09765625" style="1"/>
    <col min="1291" max="1298" width="3.19921875" style="1" customWidth="1"/>
    <col min="1299" max="1299" width="4.69921875" style="1" customWidth="1"/>
    <col min="1300" max="1300" width="4.19921875" style="1" customWidth="1"/>
    <col min="1301" max="1321" width="3.09765625" style="1"/>
    <col min="1322" max="1322" width="3.59765625" style="1" customWidth="1"/>
    <col min="1323" max="1324" width="3.09765625" style="1"/>
    <col min="1325" max="1325" width="3.69921875" style="1" customWidth="1"/>
    <col min="1326" max="1335" width="3.09765625" style="1"/>
    <col min="1336" max="1341" width="3" style="1" customWidth="1"/>
    <col min="1342" max="1353" width="3.09765625" style="1"/>
    <col min="1354" max="1356" width="4" style="1" customWidth="1"/>
    <col min="1357" max="1538" width="3.09765625" style="1"/>
    <col min="1539" max="1542" width="3.19921875" style="1" customWidth="1"/>
    <col min="1543" max="1546" width="3.09765625" style="1"/>
    <col min="1547" max="1554" width="3.19921875" style="1" customWidth="1"/>
    <col min="1555" max="1555" width="4.69921875" style="1" customWidth="1"/>
    <col min="1556" max="1556" width="4.19921875" style="1" customWidth="1"/>
    <col min="1557" max="1577" width="3.09765625" style="1"/>
    <col min="1578" max="1578" width="3.59765625" style="1" customWidth="1"/>
    <col min="1579" max="1580" width="3.09765625" style="1"/>
    <col min="1581" max="1581" width="3.69921875" style="1" customWidth="1"/>
    <col min="1582" max="1591" width="3.09765625" style="1"/>
    <col min="1592" max="1597" width="3" style="1" customWidth="1"/>
    <col min="1598" max="1609" width="3.09765625" style="1"/>
    <col min="1610" max="1612" width="4" style="1" customWidth="1"/>
    <col min="1613" max="1794" width="3.09765625" style="1"/>
    <col min="1795" max="1798" width="3.19921875" style="1" customWidth="1"/>
    <col min="1799" max="1802" width="3.09765625" style="1"/>
    <col min="1803" max="1810" width="3.19921875" style="1" customWidth="1"/>
    <col min="1811" max="1811" width="4.69921875" style="1" customWidth="1"/>
    <col min="1812" max="1812" width="4.19921875" style="1" customWidth="1"/>
    <col min="1813" max="1833" width="3.09765625" style="1"/>
    <col min="1834" max="1834" width="3.59765625" style="1" customWidth="1"/>
    <col min="1835" max="1836" width="3.09765625" style="1"/>
    <col min="1837" max="1837" width="3.69921875" style="1" customWidth="1"/>
    <col min="1838" max="1847" width="3.09765625" style="1"/>
    <col min="1848" max="1853" width="3" style="1" customWidth="1"/>
    <col min="1854" max="1865" width="3.09765625" style="1"/>
    <col min="1866" max="1868" width="4" style="1" customWidth="1"/>
    <col min="1869" max="2050" width="3.09765625" style="1"/>
    <col min="2051" max="2054" width="3.19921875" style="1" customWidth="1"/>
    <col min="2055" max="2058" width="3.09765625" style="1"/>
    <col min="2059" max="2066" width="3.19921875" style="1" customWidth="1"/>
    <col min="2067" max="2067" width="4.69921875" style="1" customWidth="1"/>
    <col min="2068" max="2068" width="4.19921875" style="1" customWidth="1"/>
    <col min="2069" max="2089" width="3.09765625" style="1"/>
    <col min="2090" max="2090" width="3.59765625" style="1" customWidth="1"/>
    <col min="2091" max="2092" width="3.09765625" style="1"/>
    <col min="2093" max="2093" width="3.69921875" style="1" customWidth="1"/>
    <col min="2094" max="2103" width="3.09765625" style="1"/>
    <col min="2104" max="2109" width="3" style="1" customWidth="1"/>
    <col min="2110" max="2121" width="3.09765625" style="1"/>
    <col min="2122" max="2124" width="4" style="1" customWidth="1"/>
    <col min="2125" max="2306" width="3.09765625" style="1"/>
    <col min="2307" max="2310" width="3.19921875" style="1" customWidth="1"/>
    <col min="2311" max="2314" width="3.09765625" style="1"/>
    <col min="2315" max="2322" width="3.19921875" style="1" customWidth="1"/>
    <col min="2323" max="2323" width="4.69921875" style="1" customWidth="1"/>
    <col min="2324" max="2324" width="4.19921875" style="1" customWidth="1"/>
    <col min="2325" max="2345" width="3.09765625" style="1"/>
    <col min="2346" max="2346" width="3.59765625" style="1" customWidth="1"/>
    <col min="2347" max="2348" width="3.09765625" style="1"/>
    <col min="2349" max="2349" width="3.69921875" style="1" customWidth="1"/>
    <col min="2350" max="2359" width="3.09765625" style="1"/>
    <col min="2360" max="2365" width="3" style="1" customWidth="1"/>
    <col min="2366" max="2377" width="3.09765625" style="1"/>
    <col min="2378" max="2380" width="4" style="1" customWidth="1"/>
    <col min="2381" max="2562" width="3.09765625" style="1"/>
    <col min="2563" max="2566" width="3.19921875" style="1" customWidth="1"/>
    <col min="2567" max="2570" width="3.09765625" style="1"/>
    <col min="2571" max="2578" width="3.19921875" style="1" customWidth="1"/>
    <col min="2579" max="2579" width="4.69921875" style="1" customWidth="1"/>
    <col min="2580" max="2580" width="4.19921875" style="1" customWidth="1"/>
    <col min="2581" max="2601" width="3.09765625" style="1"/>
    <col min="2602" max="2602" width="3.59765625" style="1" customWidth="1"/>
    <col min="2603" max="2604" width="3.09765625" style="1"/>
    <col min="2605" max="2605" width="3.69921875" style="1" customWidth="1"/>
    <col min="2606" max="2615" width="3.09765625" style="1"/>
    <col min="2616" max="2621" width="3" style="1" customWidth="1"/>
    <col min="2622" max="2633" width="3.09765625" style="1"/>
    <col min="2634" max="2636" width="4" style="1" customWidth="1"/>
    <col min="2637" max="2818" width="3.09765625" style="1"/>
    <col min="2819" max="2822" width="3.19921875" style="1" customWidth="1"/>
    <col min="2823" max="2826" width="3.09765625" style="1"/>
    <col min="2827" max="2834" width="3.19921875" style="1" customWidth="1"/>
    <col min="2835" max="2835" width="4.69921875" style="1" customWidth="1"/>
    <col min="2836" max="2836" width="4.19921875" style="1" customWidth="1"/>
    <col min="2837" max="2857" width="3.09765625" style="1"/>
    <col min="2858" max="2858" width="3.59765625" style="1" customWidth="1"/>
    <col min="2859" max="2860" width="3.09765625" style="1"/>
    <col min="2861" max="2861" width="3.69921875" style="1" customWidth="1"/>
    <col min="2862" max="2871" width="3.09765625" style="1"/>
    <col min="2872" max="2877" width="3" style="1" customWidth="1"/>
    <col min="2878" max="2889" width="3.09765625" style="1"/>
    <col min="2890" max="2892" width="4" style="1" customWidth="1"/>
    <col min="2893" max="3074" width="3.09765625" style="1"/>
    <col min="3075" max="3078" width="3.19921875" style="1" customWidth="1"/>
    <col min="3079" max="3082" width="3.09765625" style="1"/>
    <col min="3083" max="3090" width="3.19921875" style="1" customWidth="1"/>
    <col min="3091" max="3091" width="4.69921875" style="1" customWidth="1"/>
    <col min="3092" max="3092" width="4.19921875" style="1" customWidth="1"/>
    <col min="3093" max="3113" width="3.09765625" style="1"/>
    <col min="3114" max="3114" width="3.59765625" style="1" customWidth="1"/>
    <col min="3115" max="3116" width="3.09765625" style="1"/>
    <col min="3117" max="3117" width="3.69921875" style="1" customWidth="1"/>
    <col min="3118" max="3127" width="3.09765625" style="1"/>
    <col min="3128" max="3133" width="3" style="1" customWidth="1"/>
    <col min="3134" max="3145" width="3.09765625" style="1"/>
    <col min="3146" max="3148" width="4" style="1" customWidth="1"/>
    <col min="3149" max="3330" width="3.09765625" style="1"/>
    <col min="3331" max="3334" width="3.19921875" style="1" customWidth="1"/>
    <col min="3335" max="3338" width="3.09765625" style="1"/>
    <col min="3339" max="3346" width="3.19921875" style="1" customWidth="1"/>
    <col min="3347" max="3347" width="4.69921875" style="1" customWidth="1"/>
    <col min="3348" max="3348" width="4.19921875" style="1" customWidth="1"/>
    <col min="3349" max="3369" width="3.09765625" style="1"/>
    <col min="3370" max="3370" width="3.59765625" style="1" customWidth="1"/>
    <col min="3371" max="3372" width="3.09765625" style="1"/>
    <col min="3373" max="3373" width="3.69921875" style="1" customWidth="1"/>
    <col min="3374" max="3383" width="3.09765625" style="1"/>
    <col min="3384" max="3389" width="3" style="1" customWidth="1"/>
    <col min="3390" max="3401" width="3.09765625" style="1"/>
    <col min="3402" max="3404" width="4" style="1" customWidth="1"/>
    <col min="3405" max="3586" width="3.09765625" style="1"/>
    <col min="3587" max="3590" width="3.19921875" style="1" customWidth="1"/>
    <col min="3591" max="3594" width="3.09765625" style="1"/>
    <col min="3595" max="3602" width="3.19921875" style="1" customWidth="1"/>
    <col min="3603" max="3603" width="4.69921875" style="1" customWidth="1"/>
    <col min="3604" max="3604" width="4.19921875" style="1" customWidth="1"/>
    <col min="3605" max="3625" width="3.09765625" style="1"/>
    <col min="3626" max="3626" width="3.59765625" style="1" customWidth="1"/>
    <col min="3627" max="3628" width="3.09765625" style="1"/>
    <col min="3629" max="3629" width="3.69921875" style="1" customWidth="1"/>
    <col min="3630" max="3639" width="3.09765625" style="1"/>
    <col min="3640" max="3645" width="3" style="1" customWidth="1"/>
    <col min="3646" max="3657" width="3.09765625" style="1"/>
    <col min="3658" max="3660" width="4" style="1" customWidth="1"/>
    <col min="3661" max="3842" width="3.09765625" style="1"/>
    <col min="3843" max="3846" width="3.19921875" style="1" customWidth="1"/>
    <col min="3847" max="3850" width="3.09765625" style="1"/>
    <col min="3851" max="3858" width="3.19921875" style="1" customWidth="1"/>
    <col min="3859" max="3859" width="4.69921875" style="1" customWidth="1"/>
    <col min="3860" max="3860" width="4.19921875" style="1" customWidth="1"/>
    <col min="3861" max="3881" width="3.09765625" style="1"/>
    <col min="3882" max="3882" width="3.59765625" style="1" customWidth="1"/>
    <col min="3883" max="3884" width="3.09765625" style="1"/>
    <col min="3885" max="3885" width="3.69921875" style="1" customWidth="1"/>
    <col min="3886" max="3895" width="3.09765625" style="1"/>
    <col min="3896" max="3901" width="3" style="1" customWidth="1"/>
    <col min="3902" max="3913" width="3.09765625" style="1"/>
    <col min="3914" max="3916" width="4" style="1" customWidth="1"/>
    <col min="3917" max="4098" width="3.09765625" style="1"/>
    <col min="4099" max="4102" width="3.19921875" style="1" customWidth="1"/>
    <col min="4103" max="4106" width="3.09765625" style="1"/>
    <col min="4107" max="4114" width="3.19921875" style="1" customWidth="1"/>
    <col min="4115" max="4115" width="4.69921875" style="1" customWidth="1"/>
    <col min="4116" max="4116" width="4.19921875" style="1" customWidth="1"/>
    <col min="4117" max="4137" width="3.09765625" style="1"/>
    <col min="4138" max="4138" width="3.59765625" style="1" customWidth="1"/>
    <col min="4139" max="4140" width="3.09765625" style="1"/>
    <col min="4141" max="4141" width="3.69921875" style="1" customWidth="1"/>
    <col min="4142" max="4151" width="3.09765625" style="1"/>
    <col min="4152" max="4157" width="3" style="1" customWidth="1"/>
    <col min="4158" max="4169" width="3.09765625" style="1"/>
    <col min="4170" max="4172" width="4" style="1" customWidth="1"/>
    <col min="4173" max="4354" width="3.09765625" style="1"/>
    <col min="4355" max="4358" width="3.19921875" style="1" customWidth="1"/>
    <col min="4359" max="4362" width="3.09765625" style="1"/>
    <col min="4363" max="4370" width="3.19921875" style="1" customWidth="1"/>
    <col min="4371" max="4371" width="4.69921875" style="1" customWidth="1"/>
    <col min="4372" max="4372" width="4.19921875" style="1" customWidth="1"/>
    <col min="4373" max="4393" width="3.09765625" style="1"/>
    <col min="4394" max="4394" width="3.59765625" style="1" customWidth="1"/>
    <col min="4395" max="4396" width="3.09765625" style="1"/>
    <col min="4397" max="4397" width="3.69921875" style="1" customWidth="1"/>
    <col min="4398" max="4407" width="3.09765625" style="1"/>
    <col min="4408" max="4413" width="3" style="1" customWidth="1"/>
    <col min="4414" max="4425" width="3.09765625" style="1"/>
    <col min="4426" max="4428" width="4" style="1" customWidth="1"/>
    <col min="4429" max="4610" width="3.09765625" style="1"/>
    <col min="4611" max="4614" width="3.19921875" style="1" customWidth="1"/>
    <col min="4615" max="4618" width="3.09765625" style="1"/>
    <col min="4619" max="4626" width="3.19921875" style="1" customWidth="1"/>
    <col min="4627" max="4627" width="4.69921875" style="1" customWidth="1"/>
    <col min="4628" max="4628" width="4.19921875" style="1" customWidth="1"/>
    <col min="4629" max="4649" width="3.09765625" style="1"/>
    <col min="4650" max="4650" width="3.59765625" style="1" customWidth="1"/>
    <col min="4651" max="4652" width="3.09765625" style="1"/>
    <col min="4653" max="4653" width="3.69921875" style="1" customWidth="1"/>
    <col min="4654" max="4663" width="3.09765625" style="1"/>
    <col min="4664" max="4669" width="3" style="1" customWidth="1"/>
    <col min="4670" max="4681" width="3.09765625" style="1"/>
    <col min="4682" max="4684" width="4" style="1" customWidth="1"/>
    <col min="4685" max="4866" width="3.09765625" style="1"/>
    <col min="4867" max="4870" width="3.19921875" style="1" customWidth="1"/>
    <col min="4871" max="4874" width="3.09765625" style="1"/>
    <col min="4875" max="4882" width="3.19921875" style="1" customWidth="1"/>
    <col min="4883" max="4883" width="4.69921875" style="1" customWidth="1"/>
    <col min="4884" max="4884" width="4.19921875" style="1" customWidth="1"/>
    <col min="4885" max="4905" width="3.09765625" style="1"/>
    <col min="4906" max="4906" width="3.59765625" style="1" customWidth="1"/>
    <col min="4907" max="4908" width="3.09765625" style="1"/>
    <col min="4909" max="4909" width="3.69921875" style="1" customWidth="1"/>
    <col min="4910" max="4919" width="3.09765625" style="1"/>
    <col min="4920" max="4925" width="3" style="1" customWidth="1"/>
    <col min="4926" max="4937" width="3.09765625" style="1"/>
    <col min="4938" max="4940" width="4" style="1" customWidth="1"/>
    <col min="4941" max="5122" width="3.09765625" style="1"/>
    <col min="5123" max="5126" width="3.19921875" style="1" customWidth="1"/>
    <col min="5127" max="5130" width="3.09765625" style="1"/>
    <col min="5131" max="5138" width="3.19921875" style="1" customWidth="1"/>
    <col min="5139" max="5139" width="4.69921875" style="1" customWidth="1"/>
    <col min="5140" max="5140" width="4.19921875" style="1" customWidth="1"/>
    <col min="5141" max="5161" width="3.09765625" style="1"/>
    <col min="5162" max="5162" width="3.59765625" style="1" customWidth="1"/>
    <col min="5163" max="5164" width="3.09765625" style="1"/>
    <col min="5165" max="5165" width="3.69921875" style="1" customWidth="1"/>
    <col min="5166" max="5175" width="3.09765625" style="1"/>
    <col min="5176" max="5181" width="3" style="1" customWidth="1"/>
    <col min="5182" max="5193" width="3.09765625" style="1"/>
    <col min="5194" max="5196" width="4" style="1" customWidth="1"/>
    <col min="5197" max="5378" width="3.09765625" style="1"/>
    <col min="5379" max="5382" width="3.19921875" style="1" customWidth="1"/>
    <col min="5383" max="5386" width="3.09765625" style="1"/>
    <col min="5387" max="5394" width="3.19921875" style="1" customWidth="1"/>
    <col min="5395" max="5395" width="4.69921875" style="1" customWidth="1"/>
    <col min="5396" max="5396" width="4.19921875" style="1" customWidth="1"/>
    <col min="5397" max="5417" width="3.09765625" style="1"/>
    <col min="5418" max="5418" width="3.59765625" style="1" customWidth="1"/>
    <col min="5419" max="5420" width="3.09765625" style="1"/>
    <col min="5421" max="5421" width="3.69921875" style="1" customWidth="1"/>
    <col min="5422" max="5431" width="3.09765625" style="1"/>
    <col min="5432" max="5437" width="3" style="1" customWidth="1"/>
    <col min="5438" max="5449" width="3.09765625" style="1"/>
    <col min="5450" max="5452" width="4" style="1" customWidth="1"/>
    <col min="5453" max="5634" width="3.09765625" style="1"/>
    <col min="5635" max="5638" width="3.19921875" style="1" customWidth="1"/>
    <col min="5639" max="5642" width="3.09765625" style="1"/>
    <col min="5643" max="5650" width="3.19921875" style="1" customWidth="1"/>
    <col min="5651" max="5651" width="4.69921875" style="1" customWidth="1"/>
    <col min="5652" max="5652" width="4.19921875" style="1" customWidth="1"/>
    <col min="5653" max="5673" width="3.09765625" style="1"/>
    <col min="5674" max="5674" width="3.59765625" style="1" customWidth="1"/>
    <col min="5675" max="5676" width="3.09765625" style="1"/>
    <col min="5677" max="5677" width="3.69921875" style="1" customWidth="1"/>
    <col min="5678" max="5687" width="3.09765625" style="1"/>
    <col min="5688" max="5693" width="3" style="1" customWidth="1"/>
    <col min="5694" max="5705" width="3.09765625" style="1"/>
    <col min="5706" max="5708" width="4" style="1" customWidth="1"/>
    <col min="5709" max="5890" width="3.09765625" style="1"/>
    <col min="5891" max="5894" width="3.19921875" style="1" customWidth="1"/>
    <col min="5895" max="5898" width="3.09765625" style="1"/>
    <col min="5899" max="5906" width="3.19921875" style="1" customWidth="1"/>
    <col min="5907" max="5907" width="4.69921875" style="1" customWidth="1"/>
    <col min="5908" max="5908" width="4.19921875" style="1" customWidth="1"/>
    <col min="5909" max="5929" width="3.09765625" style="1"/>
    <col min="5930" max="5930" width="3.59765625" style="1" customWidth="1"/>
    <col min="5931" max="5932" width="3.09765625" style="1"/>
    <col min="5933" max="5933" width="3.69921875" style="1" customWidth="1"/>
    <col min="5934" max="5943" width="3.09765625" style="1"/>
    <col min="5944" max="5949" width="3" style="1" customWidth="1"/>
    <col min="5950" max="5961" width="3.09765625" style="1"/>
    <col min="5962" max="5964" width="4" style="1" customWidth="1"/>
    <col min="5965" max="6146" width="3.09765625" style="1"/>
    <col min="6147" max="6150" width="3.19921875" style="1" customWidth="1"/>
    <col min="6151" max="6154" width="3.09765625" style="1"/>
    <col min="6155" max="6162" width="3.19921875" style="1" customWidth="1"/>
    <col min="6163" max="6163" width="4.69921875" style="1" customWidth="1"/>
    <col min="6164" max="6164" width="4.19921875" style="1" customWidth="1"/>
    <col min="6165" max="6185" width="3.09765625" style="1"/>
    <col min="6186" max="6186" width="3.59765625" style="1" customWidth="1"/>
    <col min="6187" max="6188" width="3.09765625" style="1"/>
    <col min="6189" max="6189" width="3.69921875" style="1" customWidth="1"/>
    <col min="6190" max="6199" width="3.09765625" style="1"/>
    <col min="6200" max="6205" width="3" style="1" customWidth="1"/>
    <col min="6206" max="6217" width="3.09765625" style="1"/>
    <col min="6218" max="6220" width="4" style="1" customWidth="1"/>
    <col min="6221" max="6402" width="3.09765625" style="1"/>
    <col min="6403" max="6406" width="3.19921875" style="1" customWidth="1"/>
    <col min="6407" max="6410" width="3.09765625" style="1"/>
    <col min="6411" max="6418" width="3.19921875" style="1" customWidth="1"/>
    <col min="6419" max="6419" width="4.69921875" style="1" customWidth="1"/>
    <col min="6420" max="6420" width="4.19921875" style="1" customWidth="1"/>
    <col min="6421" max="6441" width="3.09765625" style="1"/>
    <col min="6442" max="6442" width="3.59765625" style="1" customWidth="1"/>
    <col min="6443" max="6444" width="3.09765625" style="1"/>
    <col min="6445" max="6445" width="3.69921875" style="1" customWidth="1"/>
    <col min="6446" max="6455" width="3.09765625" style="1"/>
    <col min="6456" max="6461" width="3" style="1" customWidth="1"/>
    <col min="6462" max="6473" width="3.09765625" style="1"/>
    <col min="6474" max="6476" width="4" style="1" customWidth="1"/>
    <col min="6477" max="6658" width="3.09765625" style="1"/>
    <col min="6659" max="6662" width="3.19921875" style="1" customWidth="1"/>
    <col min="6663" max="6666" width="3.09765625" style="1"/>
    <col min="6667" max="6674" width="3.19921875" style="1" customWidth="1"/>
    <col min="6675" max="6675" width="4.69921875" style="1" customWidth="1"/>
    <col min="6676" max="6676" width="4.19921875" style="1" customWidth="1"/>
    <col min="6677" max="6697" width="3.09765625" style="1"/>
    <col min="6698" max="6698" width="3.59765625" style="1" customWidth="1"/>
    <col min="6699" max="6700" width="3.09765625" style="1"/>
    <col min="6701" max="6701" width="3.69921875" style="1" customWidth="1"/>
    <col min="6702" max="6711" width="3.09765625" style="1"/>
    <col min="6712" max="6717" width="3" style="1" customWidth="1"/>
    <col min="6718" max="6729" width="3.09765625" style="1"/>
    <col min="6730" max="6732" width="4" style="1" customWidth="1"/>
    <col min="6733" max="6914" width="3.09765625" style="1"/>
    <col min="6915" max="6918" width="3.19921875" style="1" customWidth="1"/>
    <col min="6919" max="6922" width="3.09765625" style="1"/>
    <col min="6923" max="6930" width="3.19921875" style="1" customWidth="1"/>
    <col min="6931" max="6931" width="4.69921875" style="1" customWidth="1"/>
    <col min="6932" max="6932" width="4.19921875" style="1" customWidth="1"/>
    <col min="6933" max="6953" width="3.09765625" style="1"/>
    <col min="6954" max="6954" width="3.59765625" style="1" customWidth="1"/>
    <col min="6955" max="6956" width="3.09765625" style="1"/>
    <col min="6957" max="6957" width="3.69921875" style="1" customWidth="1"/>
    <col min="6958" max="6967" width="3.09765625" style="1"/>
    <col min="6968" max="6973" width="3" style="1" customWidth="1"/>
    <col min="6974" max="6985" width="3.09765625" style="1"/>
    <col min="6986" max="6988" width="4" style="1" customWidth="1"/>
    <col min="6989" max="7170" width="3.09765625" style="1"/>
    <col min="7171" max="7174" width="3.19921875" style="1" customWidth="1"/>
    <col min="7175" max="7178" width="3.09765625" style="1"/>
    <col min="7179" max="7186" width="3.19921875" style="1" customWidth="1"/>
    <col min="7187" max="7187" width="4.69921875" style="1" customWidth="1"/>
    <col min="7188" max="7188" width="4.19921875" style="1" customWidth="1"/>
    <col min="7189" max="7209" width="3.09765625" style="1"/>
    <col min="7210" max="7210" width="3.59765625" style="1" customWidth="1"/>
    <col min="7211" max="7212" width="3.09765625" style="1"/>
    <col min="7213" max="7213" width="3.69921875" style="1" customWidth="1"/>
    <col min="7214" max="7223" width="3.09765625" style="1"/>
    <col min="7224" max="7229" width="3" style="1" customWidth="1"/>
    <col min="7230" max="7241" width="3.09765625" style="1"/>
    <col min="7242" max="7244" width="4" style="1" customWidth="1"/>
    <col min="7245" max="7426" width="3.09765625" style="1"/>
    <col min="7427" max="7430" width="3.19921875" style="1" customWidth="1"/>
    <col min="7431" max="7434" width="3.09765625" style="1"/>
    <col min="7435" max="7442" width="3.19921875" style="1" customWidth="1"/>
    <col min="7443" max="7443" width="4.69921875" style="1" customWidth="1"/>
    <col min="7444" max="7444" width="4.19921875" style="1" customWidth="1"/>
    <col min="7445" max="7465" width="3.09765625" style="1"/>
    <col min="7466" max="7466" width="3.59765625" style="1" customWidth="1"/>
    <col min="7467" max="7468" width="3.09765625" style="1"/>
    <col min="7469" max="7469" width="3.69921875" style="1" customWidth="1"/>
    <col min="7470" max="7479" width="3.09765625" style="1"/>
    <col min="7480" max="7485" width="3" style="1" customWidth="1"/>
    <col min="7486" max="7497" width="3.09765625" style="1"/>
    <col min="7498" max="7500" width="4" style="1" customWidth="1"/>
    <col min="7501" max="7682" width="3.09765625" style="1"/>
    <col min="7683" max="7686" width="3.19921875" style="1" customWidth="1"/>
    <col min="7687" max="7690" width="3.09765625" style="1"/>
    <col min="7691" max="7698" width="3.19921875" style="1" customWidth="1"/>
    <col min="7699" max="7699" width="4.69921875" style="1" customWidth="1"/>
    <col min="7700" max="7700" width="4.19921875" style="1" customWidth="1"/>
    <col min="7701" max="7721" width="3.09765625" style="1"/>
    <col min="7722" max="7722" width="3.59765625" style="1" customWidth="1"/>
    <col min="7723" max="7724" width="3.09765625" style="1"/>
    <col min="7725" max="7725" width="3.69921875" style="1" customWidth="1"/>
    <col min="7726" max="7735" width="3.09765625" style="1"/>
    <col min="7736" max="7741" width="3" style="1" customWidth="1"/>
    <col min="7742" max="7753" width="3.09765625" style="1"/>
    <col min="7754" max="7756" width="4" style="1" customWidth="1"/>
    <col min="7757" max="7938" width="3.09765625" style="1"/>
    <col min="7939" max="7942" width="3.19921875" style="1" customWidth="1"/>
    <col min="7943" max="7946" width="3.09765625" style="1"/>
    <col min="7947" max="7954" width="3.19921875" style="1" customWidth="1"/>
    <col min="7955" max="7955" width="4.69921875" style="1" customWidth="1"/>
    <col min="7956" max="7956" width="4.19921875" style="1" customWidth="1"/>
    <col min="7957" max="7977" width="3.09765625" style="1"/>
    <col min="7978" max="7978" width="3.59765625" style="1" customWidth="1"/>
    <col min="7979" max="7980" width="3.09765625" style="1"/>
    <col min="7981" max="7981" width="3.69921875" style="1" customWidth="1"/>
    <col min="7982" max="7991" width="3.09765625" style="1"/>
    <col min="7992" max="7997" width="3" style="1" customWidth="1"/>
    <col min="7998" max="8009" width="3.09765625" style="1"/>
    <col min="8010" max="8012" width="4" style="1" customWidth="1"/>
    <col min="8013" max="8194" width="3.09765625" style="1"/>
    <col min="8195" max="8198" width="3.19921875" style="1" customWidth="1"/>
    <col min="8199" max="8202" width="3.09765625" style="1"/>
    <col min="8203" max="8210" width="3.19921875" style="1" customWidth="1"/>
    <col min="8211" max="8211" width="4.69921875" style="1" customWidth="1"/>
    <col min="8212" max="8212" width="4.19921875" style="1" customWidth="1"/>
    <col min="8213" max="8233" width="3.09765625" style="1"/>
    <col min="8234" max="8234" width="3.59765625" style="1" customWidth="1"/>
    <col min="8235" max="8236" width="3.09765625" style="1"/>
    <col min="8237" max="8237" width="3.69921875" style="1" customWidth="1"/>
    <col min="8238" max="8247" width="3.09765625" style="1"/>
    <col min="8248" max="8253" width="3" style="1" customWidth="1"/>
    <col min="8254" max="8265" width="3.09765625" style="1"/>
    <col min="8266" max="8268" width="4" style="1" customWidth="1"/>
    <col min="8269" max="8450" width="3.09765625" style="1"/>
    <col min="8451" max="8454" width="3.19921875" style="1" customWidth="1"/>
    <col min="8455" max="8458" width="3.09765625" style="1"/>
    <col min="8459" max="8466" width="3.19921875" style="1" customWidth="1"/>
    <col min="8467" max="8467" width="4.69921875" style="1" customWidth="1"/>
    <col min="8468" max="8468" width="4.19921875" style="1" customWidth="1"/>
    <col min="8469" max="8489" width="3.09765625" style="1"/>
    <col min="8490" max="8490" width="3.59765625" style="1" customWidth="1"/>
    <col min="8491" max="8492" width="3.09765625" style="1"/>
    <col min="8493" max="8493" width="3.69921875" style="1" customWidth="1"/>
    <col min="8494" max="8503" width="3.09765625" style="1"/>
    <col min="8504" max="8509" width="3" style="1" customWidth="1"/>
    <col min="8510" max="8521" width="3.09765625" style="1"/>
    <col min="8522" max="8524" width="4" style="1" customWidth="1"/>
    <col min="8525" max="8706" width="3.09765625" style="1"/>
    <col min="8707" max="8710" width="3.19921875" style="1" customWidth="1"/>
    <col min="8711" max="8714" width="3.09765625" style="1"/>
    <col min="8715" max="8722" width="3.19921875" style="1" customWidth="1"/>
    <col min="8723" max="8723" width="4.69921875" style="1" customWidth="1"/>
    <col min="8724" max="8724" width="4.19921875" style="1" customWidth="1"/>
    <col min="8725" max="8745" width="3.09765625" style="1"/>
    <col min="8746" max="8746" width="3.59765625" style="1" customWidth="1"/>
    <col min="8747" max="8748" width="3.09765625" style="1"/>
    <col min="8749" max="8749" width="3.69921875" style="1" customWidth="1"/>
    <col min="8750" max="8759" width="3.09765625" style="1"/>
    <col min="8760" max="8765" width="3" style="1" customWidth="1"/>
    <col min="8766" max="8777" width="3.09765625" style="1"/>
    <col min="8778" max="8780" width="4" style="1" customWidth="1"/>
    <col min="8781" max="8962" width="3.09765625" style="1"/>
    <col min="8963" max="8966" width="3.19921875" style="1" customWidth="1"/>
    <col min="8967" max="8970" width="3.09765625" style="1"/>
    <col min="8971" max="8978" width="3.19921875" style="1" customWidth="1"/>
    <col min="8979" max="8979" width="4.69921875" style="1" customWidth="1"/>
    <col min="8980" max="8980" width="4.19921875" style="1" customWidth="1"/>
    <col min="8981" max="9001" width="3.09765625" style="1"/>
    <col min="9002" max="9002" width="3.59765625" style="1" customWidth="1"/>
    <col min="9003" max="9004" width="3.09765625" style="1"/>
    <col min="9005" max="9005" width="3.69921875" style="1" customWidth="1"/>
    <col min="9006" max="9015" width="3.09765625" style="1"/>
    <col min="9016" max="9021" width="3" style="1" customWidth="1"/>
    <col min="9022" max="9033" width="3.09765625" style="1"/>
    <col min="9034" max="9036" width="4" style="1" customWidth="1"/>
    <col min="9037" max="9218" width="3.09765625" style="1"/>
    <col min="9219" max="9222" width="3.19921875" style="1" customWidth="1"/>
    <col min="9223" max="9226" width="3.09765625" style="1"/>
    <col min="9227" max="9234" width="3.19921875" style="1" customWidth="1"/>
    <col min="9235" max="9235" width="4.69921875" style="1" customWidth="1"/>
    <col min="9236" max="9236" width="4.19921875" style="1" customWidth="1"/>
    <col min="9237" max="9257" width="3.09765625" style="1"/>
    <col min="9258" max="9258" width="3.59765625" style="1" customWidth="1"/>
    <col min="9259" max="9260" width="3.09765625" style="1"/>
    <col min="9261" max="9261" width="3.69921875" style="1" customWidth="1"/>
    <col min="9262" max="9271" width="3.09765625" style="1"/>
    <col min="9272" max="9277" width="3" style="1" customWidth="1"/>
    <col min="9278" max="9289" width="3.09765625" style="1"/>
    <col min="9290" max="9292" width="4" style="1" customWidth="1"/>
    <col min="9293" max="9474" width="3.09765625" style="1"/>
    <col min="9475" max="9478" width="3.19921875" style="1" customWidth="1"/>
    <col min="9479" max="9482" width="3.09765625" style="1"/>
    <col min="9483" max="9490" width="3.19921875" style="1" customWidth="1"/>
    <col min="9491" max="9491" width="4.69921875" style="1" customWidth="1"/>
    <col min="9492" max="9492" width="4.19921875" style="1" customWidth="1"/>
    <col min="9493" max="9513" width="3.09765625" style="1"/>
    <col min="9514" max="9514" width="3.59765625" style="1" customWidth="1"/>
    <col min="9515" max="9516" width="3.09765625" style="1"/>
    <col min="9517" max="9517" width="3.69921875" style="1" customWidth="1"/>
    <col min="9518" max="9527" width="3.09765625" style="1"/>
    <col min="9528" max="9533" width="3" style="1" customWidth="1"/>
    <col min="9534" max="9545" width="3.09765625" style="1"/>
    <col min="9546" max="9548" width="4" style="1" customWidth="1"/>
    <col min="9549" max="9730" width="3.09765625" style="1"/>
    <col min="9731" max="9734" width="3.19921875" style="1" customWidth="1"/>
    <col min="9735" max="9738" width="3.09765625" style="1"/>
    <col min="9739" max="9746" width="3.19921875" style="1" customWidth="1"/>
    <col min="9747" max="9747" width="4.69921875" style="1" customWidth="1"/>
    <col min="9748" max="9748" width="4.19921875" style="1" customWidth="1"/>
    <col min="9749" max="9769" width="3.09765625" style="1"/>
    <col min="9770" max="9770" width="3.59765625" style="1" customWidth="1"/>
    <col min="9771" max="9772" width="3.09765625" style="1"/>
    <col min="9773" max="9773" width="3.69921875" style="1" customWidth="1"/>
    <col min="9774" max="9783" width="3.09765625" style="1"/>
    <col min="9784" max="9789" width="3" style="1" customWidth="1"/>
    <col min="9790" max="9801" width="3.09765625" style="1"/>
    <col min="9802" max="9804" width="4" style="1" customWidth="1"/>
    <col min="9805" max="9986" width="3.09765625" style="1"/>
    <col min="9987" max="9990" width="3.19921875" style="1" customWidth="1"/>
    <col min="9991" max="9994" width="3.09765625" style="1"/>
    <col min="9995" max="10002" width="3.19921875" style="1" customWidth="1"/>
    <col min="10003" max="10003" width="4.69921875" style="1" customWidth="1"/>
    <col min="10004" max="10004" width="4.19921875" style="1" customWidth="1"/>
    <col min="10005" max="10025" width="3.09765625" style="1"/>
    <col min="10026" max="10026" width="3.59765625" style="1" customWidth="1"/>
    <col min="10027" max="10028" width="3.09765625" style="1"/>
    <col min="10029" max="10029" width="3.69921875" style="1" customWidth="1"/>
    <col min="10030" max="10039" width="3.09765625" style="1"/>
    <col min="10040" max="10045" width="3" style="1" customWidth="1"/>
    <col min="10046" max="10057" width="3.09765625" style="1"/>
    <col min="10058" max="10060" width="4" style="1" customWidth="1"/>
    <col min="10061" max="10242" width="3.09765625" style="1"/>
    <col min="10243" max="10246" width="3.19921875" style="1" customWidth="1"/>
    <col min="10247" max="10250" width="3.09765625" style="1"/>
    <col min="10251" max="10258" width="3.19921875" style="1" customWidth="1"/>
    <col min="10259" max="10259" width="4.69921875" style="1" customWidth="1"/>
    <col min="10260" max="10260" width="4.19921875" style="1" customWidth="1"/>
    <col min="10261" max="10281" width="3.09765625" style="1"/>
    <col min="10282" max="10282" width="3.59765625" style="1" customWidth="1"/>
    <col min="10283" max="10284" width="3.09765625" style="1"/>
    <col min="10285" max="10285" width="3.69921875" style="1" customWidth="1"/>
    <col min="10286" max="10295" width="3.09765625" style="1"/>
    <col min="10296" max="10301" width="3" style="1" customWidth="1"/>
    <col min="10302" max="10313" width="3.09765625" style="1"/>
    <col min="10314" max="10316" width="4" style="1" customWidth="1"/>
    <col min="10317" max="10498" width="3.09765625" style="1"/>
    <col min="10499" max="10502" width="3.19921875" style="1" customWidth="1"/>
    <col min="10503" max="10506" width="3.09765625" style="1"/>
    <col min="10507" max="10514" width="3.19921875" style="1" customWidth="1"/>
    <col min="10515" max="10515" width="4.69921875" style="1" customWidth="1"/>
    <col min="10516" max="10516" width="4.19921875" style="1" customWidth="1"/>
    <col min="10517" max="10537" width="3.09765625" style="1"/>
    <col min="10538" max="10538" width="3.59765625" style="1" customWidth="1"/>
    <col min="10539" max="10540" width="3.09765625" style="1"/>
    <col min="10541" max="10541" width="3.69921875" style="1" customWidth="1"/>
    <col min="10542" max="10551" width="3.09765625" style="1"/>
    <col min="10552" max="10557" width="3" style="1" customWidth="1"/>
    <col min="10558" max="10569" width="3.09765625" style="1"/>
    <col min="10570" max="10572" width="4" style="1" customWidth="1"/>
    <col min="10573" max="10754" width="3.09765625" style="1"/>
    <col min="10755" max="10758" width="3.19921875" style="1" customWidth="1"/>
    <col min="10759" max="10762" width="3.09765625" style="1"/>
    <col min="10763" max="10770" width="3.19921875" style="1" customWidth="1"/>
    <col min="10771" max="10771" width="4.69921875" style="1" customWidth="1"/>
    <col min="10772" max="10772" width="4.19921875" style="1" customWidth="1"/>
    <col min="10773" max="10793" width="3.09765625" style="1"/>
    <col min="10794" max="10794" width="3.59765625" style="1" customWidth="1"/>
    <col min="10795" max="10796" width="3.09765625" style="1"/>
    <col min="10797" max="10797" width="3.69921875" style="1" customWidth="1"/>
    <col min="10798" max="10807" width="3.09765625" style="1"/>
    <col min="10808" max="10813" width="3" style="1" customWidth="1"/>
    <col min="10814" max="10825" width="3.09765625" style="1"/>
    <col min="10826" max="10828" width="4" style="1" customWidth="1"/>
    <col min="10829" max="11010" width="3.09765625" style="1"/>
    <col min="11011" max="11014" width="3.19921875" style="1" customWidth="1"/>
    <col min="11015" max="11018" width="3.09765625" style="1"/>
    <col min="11019" max="11026" width="3.19921875" style="1" customWidth="1"/>
    <col min="11027" max="11027" width="4.69921875" style="1" customWidth="1"/>
    <col min="11028" max="11028" width="4.19921875" style="1" customWidth="1"/>
    <col min="11029" max="11049" width="3.09765625" style="1"/>
    <col min="11050" max="11050" width="3.59765625" style="1" customWidth="1"/>
    <col min="11051" max="11052" width="3.09765625" style="1"/>
    <col min="11053" max="11053" width="3.69921875" style="1" customWidth="1"/>
    <col min="11054" max="11063" width="3.09765625" style="1"/>
    <col min="11064" max="11069" width="3" style="1" customWidth="1"/>
    <col min="11070" max="11081" width="3.09765625" style="1"/>
    <col min="11082" max="11084" width="4" style="1" customWidth="1"/>
    <col min="11085" max="11266" width="3.09765625" style="1"/>
    <col min="11267" max="11270" width="3.19921875" style="1" customWidth="1"/>
    <col min="11271" max="11274" width="3.09765625" style="1"/>
    <col min="11275" max="11282" width="3.19921875" style="1" customWidth="1"/>
    <col min="11283" max="11283" width="4.69921875" style="1" customWidth="1"/>
    <col min="11284" max="11284" width="4.19921875" style="1" customWidth="1"/>
    <col min="11285" max="11305" width="3.09765625" style="1"/>
    <col min="11306" max="11306" width="3.59765625" style="1" customWidth="1"/>
    <col min="11307" max="11308" width="3.09765625" style="1"/>
    <col min="11309" max="11309" width="3.69921875" style="1" customWidth="1"/>
    <col min="11310" max="11319" width="3.09765625" style="1"/>
    <col min="11320" max="11325" width="3" style="1" customWidth="1"/>
    <col min="11326" max="11337" width="3.09765625" style="1"/>
    <col min="11338" max="11340" width="4" style="1" customWidth="1"/>
    <col min="11341" max="11522" width="3.09765625" style="1"/>
    <col min="11523" max="11526" width="3.19921875" style="1" customWidth="1"/>
    <col min="11527" max="11530" width="3.09765625" style="1"/>
    <col min="11531" max="11538" width="3.19921875" style="1" customWidth="1"/>
    <col min="11539" max="11539" width="4.69921875" style="1" customWidth="1"/>
    <col min="11540" max="11540" width="4.19921875" style="1" customWidth="1"/>
    <col min="11541" max="11561" width="3.09765625" style="1"/>
    <col min="11562" max="11562" width="3.59765625" style="1" customWidth="1"/>
    <col min="11563" max="11564" width="3.09765625" style="1"/>
    <col min="11565" max="11565" width="3.69921875" style="1" customWidth="1"/>
    <col min="11566" max="11575" width="3.09765625" style="1"/>
    <col min="11576" max="11581" width="3" style="1" customWidth="1"/>
    <col min="11582" max="11593" width="3.09765625" style="1"/>
    <col min="11594" max="11596" width="4" style="1" customWidth="1"/>
    <col min="11597" max="11778" width="3.09765625" style="1"/>
    <col min="11779" max="11782" width="3.19921875" style="1" customWidth="1"/>
    <col min="11783" max="11786" width="3.09765625" style="1"/>
    <col min="11787" max="11794" width="3.19921875" style="1" customWidth="1"/>
    <col min="11795" max="11795" width="4.69921875" style="1" customWidth="1"/>
    <col min="11796" max="11796" width="4.19921875" style="1" customWidth="1"/>
    <col min="11797" max="11817" width="3.09765625" style="1"/>
    <col min="11818" max="11818" width="3.59765625" style="1" customWidth="1"/>
    <col min="11819" max="11820" width="3.09765625" style="1"/>
    <col min="11821" max="11821" width="3.69921875" style="1" customWidth="1"/>
    <col min="11822" max="11831" width="3.09765625" style="1"/>
    <col min="11832" max="11837" width="3" style="1" customWidth="1"/>
    <col min="11838" max="11849" width="3.09765625" style="1"/>
    <col min="11850" max="11852" width="4" style="1" customWidth="1"/>
    <col min="11853" max="12034" width="3.09765625" style="1"/>
    <col min="12035" max="12038" width="3.19921875" style="1" customWidth="1"/>
    <col min="12039" max="12042" width="3.09765625" style="1"/>
    <col min="12043" max="12050" width="3.19921875" style="1" customWidth="1"/>
    <col min="12051" max="12051" width="4.69921875" style="1" customWidth="1"/>
    <col min="12052" max="12052" width="4.19921875" style="1" customWidth="1"/>
    <col min="12053" max="12073" width="3.09765625" style="1"/>
    <col min="12074" max="12074" width="3.59765625" style="1" customWidth="1"/>
    <col min="12075" max="12076" width="3.09765625" style="1"/>
    <col min="12077" max="12077" width="3.69921875" style="1" customWidth="1"/>
    <col min="12078" max="12087" width="3.09765625" style="1"/>
    <col min="12088" max="12093" width="3" style="1" customWidth="1"/>
    <col min="12094" max="12105" width="3.09765625" style="1"/>
    <col min="12106" max="12108" width="4" style="1" customWidth="1"/>
    <col min="12109" max="12290" width="3.09765625" style="1"/>
    <col min="12291" max="12294" width="3.19921875" style="1" customWidth="1"/>
    <col min="12295" max="12298" width="3.09765625" style="1"/>
    <col min="12299" max="12306" width="3.19921875" style="1" customWidth="1"/>
    <col min="12307" max="12307" width="4.69921875" style="1" customWidth="1"/>
    <col min="12308" max="12308" width="4.19921875" style="1" customWidth="1"/>
    <col min="12309" max="12329" width="3.09765625" style="1"/>
    <col min="12330" max="12330" width="3.59765625" style="1" customWidth="1"/>
    <col min="12331" max="12332" width="3.09765625" style="1"/>
    <col min="12333" max="12333" width="3.69921875" style="1" customWidth="1"/>
    <col min="12334" max="12343" width="3.09765625" style="1"/>
    <col min="12344" max="12349" width="3" style="1" customWidth="1"/>
    <col min="12350" max="12361" width="3.09765625" style="1"/>
    <col min="12362" max="12364" width="4" style="1" customWidth="1"/>
    <col min="12365" max="12546" width="3.09765625" style="1"/>
    <col min="12547" max="12550" width="3.19921875" style="1" customWidth="1"/>
    <col min="12551" max="12554" width="3.09765625" style="1"/>
    <col min="12555" max="12562" width="3.19921875" style="1" customWidth="1"/>
    <col min="12563" max="12563" width="4.69921875" style="1" customWidth="1"/>
    <col min="12564" max="12564" width="4.19921875" style="1" customWidth="1"/>
    <col min="12565" max="12585" width="3.09765625" style="1"/>
    <col min="12586" max="12586" width="3.59765625" style="1" customWidth="1"/>
    <col min="12587" max="12588" width="3.09765625" style="1"/>
    <col min="12589" max="12589" width="3.69921875" style="1" customWidth="1"/>
    <col min="12590" max="12599" width="3.09765625" style="1"/>
    <col min="12600" max="12605" width="3" style="1" customWidth="1"/>
    <col min="12606" max="12617" width="3.09765625" style="1"/>
    <col min="12618" max="12620" width="4" style="1" customWidth="1"/>
    <col min="12621" max="12802" width="3.09765625" style="1"/>
    <col min="12803" max="12806" width="3.19921875" style="1" customWidth="1"/>
    <col min="12807" max="12810" width="3.09765625" style="1"/>
    <col min="12811" max="12818" width="3.19921875" style="1" customWidth="1"/>
    <col min="12819" max="12819" width="4.69921875" style="1" customWidth="1"/>
    <col min="12820" max="12820" width="4.19921875" style="1" customWidth="1"/>
    <col min="12821" max="12841" width="3.09765625" style="1"/>
    <col min="12842" max="12842" width="3.59765625" style="1" customWidth="1"/>
    <col min="12843" max="12844" width="3.09765625" style="1"/>
    <col min="12845" max="12845" width="3.69921875" style="1" customWidth="1"/>
    <col min="12846" max="12855" width="3.09765625" style="1"/>
    <col min="12856" max="12861" width="3" style="1" customWidth="1"/>
    <col min="12862" max="12873" width="3.09765625" style="1"/>
    <col min="12874" max="12876" width="4" style="1" customWidth="1"/>
    <col min="12877" max="13058" width="3.09765625" style="1"/>
    <col min="13059" max="13062" width="3.19921875" style="1" customWidth="1"/>
    <col min="13063" max="13066" width="3.09765625" style="1"/>
    <col min="13067" max="13074" width="3.19921875" style="1" customWidth="1"/>
    <col min="13075" max="13075" width="4.69921875" style="1" customWidth="1"/>
    <col min="13076" max="13076" width="4.19921875" style="1" customWidth="1"/>
    <col min="13077" max="13097" width="3.09765625" style="1"/>
    <col min="13098" max="13098" width="3.59765625" style="1" customWidth="1"/>
    <col min="13099" max="13100" width="3.09765625" style="1"/>
    <col min="13101" max="13101" width="3.69921875" style="1" customWidth="1"/>
    <col min="13102" max="13111" width="3.09765625" style="1"/>
    <col min="13112" max="13117" width="3" style="1" customWidth="1"/>
    <col min="13118" max="13129" width="3.09765625" style="1"/>
    <col min="13130" max="13132" width="4" style="1" customWidth="1"/>
    <col min="13133" max="13314" width="3.09765625" style="1"/>
    <col min="13315" max="13318" width="3.19921875" style="1" customWidth="1"/>
    <col min="13319" max="13322" width="3.09765625" style="1"/>
    <col min="13323" max="13330" width="3.19921875" style="1" customWidth="1"/>
    <col min="13331" max="13331" width="4.69921875" style="1" customWidth="1"/>
    <col min="13332" max="13332" width="4.19921875" style="1" customWidth="1"/>
    <col min="13333" max="13353" width="3.09765625" style="1"/>
    <col min="13354" max="13354" width="3.59765625" style="1" customWidth="1"/>
    <col min="13355" max="13356" width="3.09765625" style="1"/>
    <col min="13357" max="13357" width="3.69921875" style="1" customWidth="1"/>
    <col min="13358" max="13367" width="3.09765625" style="1"/>
    <col min="13368" max="13373" width="3" style="1" customWidth="1"/>
    <col min="13374" max="13385" width="3.09765625" style="1"/>
    <col min="13386" max="13388" width="4" style="1" customWidth="1"/>
    <col min="13389" max="13570" width="3.09765625" style="1"/>
    <col min="13571" max="13574" width="3.19921875" style="1" customWidth="1"/>
    <col min="13575" max="13578" width="3.09765625" style="1"/>
    <col min="13579" max="13586" width="3.19921875" style="1" customWidth="1"/>
    <col min="13587" max="13587" width="4.69921875" style="1" customWidth="1"/>
    <col min="13588" max="13588" width="4.19921875" style="1" customWidth="1"/>
    <col min="13589" max="13609" width="3.09765625" style="1"/>
    <col min="13610" max="13610" width="3.59765625" style="1" customWidth="1"/>
    <col min="13611" max="13612" width="3.09765625" style="1"/>
    <col min="13613" max="13613" width="3.69921875" style="1" customWidth="1"/>
    <col min="13614" max="13623" width="3.09765625" style="1"/>
    <col min="13624" max="13629" width="3" style="1" customWidth="1"/>
    <col min="13630" max="13641" width="3.09765625" style="1"/>
    <col min="13642" max="13644" width="4" style="1" customWidth="1"/>
    <col min="13645" max="13826" width="3.09765625" style="1"/>
    <col min="13827" max="13830" width="3.19921875" style="1" customWidth="1"/>
    <col min="13831" max="13834" width="3.09765625" style="1"/>
    <col min="13835" max="13842" width="3.19921875" style="1" customWidth="1"/>
    <col min="13843" max="13843" width="4.69921875" style="1" customWidth="1"/>
    <col min="13844" max="13844" width="4.19921875" style="1" customWidth="1"/>
    <col min="13845" max="13865" width="3.09765625" style="1"/>
    <col min="13866" max="13866" width="3.59765625" style="1" customWidth="1"/>
    <col min="13867" max="13868" width="3.09765625" style="1"/>
    <col min="13869" max="13869" width="3.69921875" style="1" customWidth="1"/>
    <col min="13870" max="13879" width="3.09765625" style="1"/>
    <col min="13880" max="13885" width="3" style="1" customWidth="1"/>
    <col min="13886" max="13897" width="3.09765625" style="1"/>
    <col min="13898" max="13900" width="4" style="1" customWidth="1"/>
    <col min="13901" max="14082" width="3.09765625" style="1"/>
    <col min="14083" max="14086" width="3.19921875" style="1" customWidth="1"/>
    <col min="14087" max="14090" width="3.09765625" style="1"/>
    <col min="14091" max="14098" width="3.19921875" style="1" customWidth="1"/>
    <col min="14099" max="14099" width="4.69921875" style="1" customWidth="1"/>
    <col min="14100" max="14100" width="4.19921875" style="1" customWidth="1"/>
    <col min="14101" max="14121" width="3.09765625" style="1"/>
    <col min="14122" max="14122" width="3.59765625" style="1" customWidth="1"/>
    <col min="14123" max="14124" width="3.09765625" style="1"/>
    <col min="14125" max="14125" width="3.69921875" style="1" customWidth="1"/>
    <col min="14126" max="14135" width="3.09765625" style="1"/>
    <col min="14136" max="14141" width="3" style="1" customWidth="1"/>
    <col min="14142" max="14153" width="3.09765625" style="1"/>
    <col min="14154" max="14156" width="4" style="1" customWidth="1"/>
    <col min="14157" max="14338" width="3.09765625" style="1"/>
    <col min="14339" max="14342" width="3.19921875" style="1" customWidth="1"/>
    <col min="14343" max="14346" width="3.09765625" style="1"/>
    <col min="14347" max="14354" width="3.19921875" style="1" customWidth="1"/>
    <col min="14355" max="14355" width="4.69921875" style="1" customWidth="1"/>
    <col min="14356" max="14356" width="4.19921875" style="1" customWidth="1"/>
    <col min="14357" max="14377" width="3.09765625" style="1"/>
    <col min="14378" max="14378" width="3.59765625" style="1" customWidth="1"/>
    <col min="14379" max="14380" width="3.09765625" style="1"/>
    <col min="14381" max="14381" width="3.69921875" style="1" customWidth="1"/>
    <col min="14382" max="14391" width="3.09765625" style="1"/>
    <col min="14392" max="14397" width="3" style="1" customWidth="1"/>
    <col min="14398" max="14409" width="3.09765625" style="1"/>
    <col min="14410" max="14412" width="4" style="1" customWidth="1"/>
    <col min="14413" max="14594" width="3.09765625" style="1"/>
    <col min="14595" max="14598" width="3.19921875" style="1" customWidth="1"/>
    <col min="14599" max="14602" width="3.09765625" style="1"/>
    <col min="14603" max="14610" width="3.19921875" style="1" customWidth="1"/>
    <col min="14611" max="14611" width="4.69921875" style="1" customWidth="1"/>
    <col min="14612" max="14612" width="4.19921875" style="1" customWidth="1"/>
    <col min="14613" max="14633" width="3.09765625" style="1"/>
    <col min="14634" max="14634" width="3.59765625" style="1" customWidth="1"/>
    <col min="14635" max="14636" width="3.09765625" style="1"/>
    <col min="14637" max="14637" width="3.69921875" style="1" customWidth="1"/>
    <col min="14638" max="14647" width="3.09765625" style="1"/>
    <col min="14648" max="14653" width="3" style="1" customWidth="1"/>
    <col min="14654" max="14665" width="3.09765625" style="1"/>
    <col min="14666" max="14668" width="4" style="1" customWidth="1"/>
    <col min="14669" max="14850" width="3.09765625" style="1"/>
    <col min="14851" max="14854" width="3.19921875" style="1" customWidth="1"/>
    <col min="14855" max="14858" width="3.09765625" style="1"/>
    <col min="14859" max="14866" width="3.19921875" style="1" customWidth="1"/>
    <col min="14867" max="14867" width="4.69921875" style="1" customWidth="1"/>
    <col min="14868" max="14868" width="4.19921875" style="1" customWidth="1"/>
    <col min="14869" max="14889" width="3.09765625" style="1"/>
    <col min="14890" max="14890" width="3.59765625" style="1" customWidth="1"/>
    <col min="14891" max="14892" width="3.09765625" style="1"/>
    <col min="14893" max="14893" width="3.69921875" style="1" customWidth="1"/>
    <col min="14894" max="14903" width="3.09765625" style="1"/>
    <col min="14904" max="14909" width="3" style="1" customWidth="1"/>
    <col min="14910" max="14921" width="3.09765625" style="1"/>
    <col min="14922" max="14924" width="4" style="1" customWidth="1"/>
    <col min="14925" max="15106" width="3.09765625" style="1"/>
    <col min="15107" max="15110" width="3.19921875" style="1" customWidth="1"/>
    <col min="15111" max="15114" width="3.09765625" style="1"/>
    <col min="15115" max="15122" width="3.19921875" style="1" customWidth="1"/>
    <col min="15123" max="15123" width="4.69921875" style="1" customWidth="1"/>
    <col min="15124" max="15124" width="4.19921875" style="1" customWidth="1"/>
    <col min="15125" max="15145" width="3.09765625" style="1"/>
    <col min="15146" max="15146" width="3.59765625" style="1" customWidth="1"/>
    <col min="15147" max="15148" width="3.09765625" style="1"/>
    <col min="15149" max="15149" width="3.69921875" style="1" customWidth="1"/>
    <col min="15150" max="15159" width="3.09765625" style="1"/>
    <col min="15160" max="15165" width="3" style="1" customWidth="1"/>
    <col min="15166" max="15177" width="3.09765625" style="1"/>
    <col min="15178" max="15180" width="4" style="1" customWidth="1"/>
    <col min="15181" max="15362" width="3.09765625" style="1"/>
    <col min="15363" max="15366" width="3.19921875" style="1" customWidth="1"/>
    <col min="15367" max="15370" width="3.09765625" style="1"/>
    <col min="15371" max="15378" width="3.19921875" style="1" customWidth="1"/>
    <col min="15379" max="15379" width="4.69921875" style="1" customWidth="1"/>
    <col min="15380" max="15380" width="4.19921875" style="1" customWidth="1"/>
    <col min="15381" max="15401" width="3.09765625" style="1"/>
    <col min="15402" max="15402" width="3.59765625" style="1" customWidth="1"/>
    <col min="15403" max="15404" width="3.09765625" style="1"/>
    <col min="15405" max="15405" width="3.69921875" style="1" customWidth="1"/>
    <col min="15406" max="15415" width="3.09765625" style="1"/>
    <col min="15416" max="15421" width="3" style="1" customWidth="1"/>
    <col min="15422" max="15433" width="3.09765625" style="1"/>
    <col min="15434" max="15436" width="4" style="1" customWidth="1"/>
    <col min="15437" max="15618" width="3.09765625" style="1"/>
    <col min="15619" max="15622" width="3.19921875" style="1" customWidth="1"/>
    <col min="15623" max="15626" width="3.09765625" style="1"/>
    <col min="15627" max="15634" width="3.19921875" style="1" customWidth="1"/>
    <col min="15635" max="15635" width="4.69921875" style="1" customWidth="1"/>
    <col min="15636" max="15636" width="4.19921875" style="1" customWidth="1"/>
    <col min="15637" max="15657" width="3.09765625" style="1"/>
    <col min="15658" max="15658" width="3.59765625" style="1" customWidth="1"/>
    <col min="15659" max="15660" width="3.09765625" style="1"/>
    <col min="15661" max="15661" width="3.69921875" style="1" customWidth="1"/>
    <col min="15662" max="15671" width="3.09765625" style="1"/>
    <col min="15672" max="15677" width="3" style="1" customWidth="1"/>
    <col min="15678" max="15689" width="3.09765625" style="1"/>
    <col min="15690" max="15692" width="4" style="1" customWidth="1"/>
    <col min="15693" max="15874" width="3.09765625" style="1"/>
    <col min="15875" max="15878" width="3.19921875" style="1" customWidth="1"/>
    <col min="15879" max="15882" width="3.09765625" style="1"/>
    <col min="15883" max="15890" width="3.19921875" style="1" customWidth="1"/>
    <col min="15891" max="15891" width="4.69921875" style="1" customWidth="1"/>
    <col min="15892" max="15892" width="4.19921875" style="1" customWidth="1"/>
    <col min="15893" max="15913" width="3.09765625" style="1"/>
    <col min="15914" max="15914" width="3.59765625" style="1" customWidth="1"/>
    <col min="15915" max="15916" width="3.09765625" style="1"/>
    <col min="15917" max="15917" width="3.69921875" style="1" customWidth="1"/>
    <col min="15918" max="15927" width="3.09765625" style="1"/>
    <col min="15928" max="15933" width="3" style="1" customWidth="1"/>
    <col min="15934" max="15945" width="3.09765625" style="1"/>
    <col min="15946" max="15948" width="4" style="1" customWidth="1"/>
    <col min="15949" max="16130" width="3.09765625" style="1"/>
    <col min="16131" max="16134" width="3.19921875" style="1" customWidth="1"/>
    <col min="16135" max="16138" width="3.09765625" style="1"/>
    <col min="16139" max="16146" width="3.19921875" style="1" customWidth="1"/>
    <col min="16147" max="16147" width="4.69921875" style="1" customWidth="1"/>
    <col min="16148" max="16148" width="4.19921875" style="1" customWidth="1"/>
    <col min="16149" max="16169" width="3.09765625" style="1"/>
    <col min="16170" max="16170" width="3.59765625" style="1" customWidth="1"/>
    <col min="16171" max="16172" width="3.09765625" style="1"/>
    <col min="16173" max="16173" width="3.69921875" style="1" customWidth="1"/>
    <col min="16174" max="16183" width="3.09765625" style="1"/>
    <col min="16184" max="16189" width="3" style="1" customWidth="1"/>
    <col min="16190" max="16201" width="3.09765625" style="1"/>
    <col min="16202" max="16204" width="4" style="1" customWidth="1"/>
    <col min="16205" max="16384" width="3.09765625" style="1"/>
  </cols>
  <sheetData>
    <row r="1" spans="1:76" ht="23.25" customHeight="1" x14ac:dyDescent="0.45"/>
    <row r="2" spans="1:76" ht="23.25" customHeight="1" x14ac:dyDescent="0.45">
      <c r="W2" s="2"/>
      <c r="X2" s="2"/>
      <c r="Y2" s="2"/>
      <c r="Z2" s="2"/>
      <c r="AA2" s="2"/>
      <c r="BS2" s="3"/>
    </row>
    <row r="3" spans="1:76" ht="23.25" customHeight="1" x14ac:dyDescent="0.45">
      <c r="A3" s="4" t="s">
        <v>0</v>
      </c>
      <c r="B3" s="5"/>
      <c r="C3" s="5"/>
      <c r="D3" s="5"/>
      <c r="E3" s="5"/>
      <c r="F3" s="5"/>
      <c r="G3" s="5"/>
      <c r="H3" s="5"/>
      <c r="I3" s="5"/>
      <c r="J3" s="5"/>
      <c r="K3" s="5"/>
      <c r="L3" s="5"/>
      <c r="M3" s="5"/>
      <c r="N3" s="5"/>
      <c r="O3" s="5"/>
      <c r="P3" s="5"/>
      <c r="Q3" s="5"/>
      <c r="R3" s="5"/>
      <c r="S3" s="5"/>
      <c r="T3" s="5"/>
      <c r="U3" s="5"/>
      <c r="V3" s="5"/>
      <c r="W3" s="6"/>
      <c r="X3" s="6"/>
      <c r="Y3" s="6"/>
      <c r="Z3" s="6"/>
      <c r="AA3" s="6"/>
      <c r="AB3" s="5"/>
      <c r="AX3" s="6"/>
      <c r="AY3" s="6"/>
      <c r="AZ3" s="6"/>
      <c r="BQ3" s="115" t="s">
        <v>1</v>
      </c>
      <c r="BR3" s="116"/>
      <c r="BS3" s="116"/>
      <c r="BT3" s="116"/>
      <c r="BU3" s="116"/>
      <c r="BV3" s="116"/>
      <c r="BW3" s="117"/>
    </row>
    <row r="4" spans="1:76" ht="23.25" customHeight="1" x14ac:dyDescent="0.45">
      <c r="A4" s="5"/>
      <c r="B4" s="5"/>
      <c r="C4" s="5"/>
      <c r="D4" s="5"/>
      <c r="E4" s="5"/>
      <c r="F4" s="5"/>
      <c r="G4" s="5"/>
      <c r="H4" s="5"/>
      <c r="I4" s="5"/>
      <c r="J4" s="5"/>
      <c r="K4" s="5"/>
      <c r="L4" s="5"/>
      <c r="M4" s="5"/>
      <c r="N4" s="5"/>
      <c r="O4" s="5"/>
      <c r="P4" s="5"/>
      <c r="Q4" s="5"/>
      <c r="R4" s="5"/>
      <c r="S4" s="5"/>
      <c r="T4" s="5"/>
      <c r="U4" s="5"/>
      <c r="V4" s="5"/>
      <c r="W4" s="6"/>
      <c r="X4" s="6"/>
      <c r="Y4" s="6"/>
      <c r="Z4" s="6"/>
      <c r="AA4" s="6"/>
      <c r="AB4" s="5"/>
      <c r="AX4" s="6"/>
      <c r="AY4" s="6"/>
      <c r="AZ4" s="6"/>
      <c r="BQ4" s="118"/>
      <c r="BR4" s="119"/>
      <c r="BS4" s="119"/>
      <c r="BT4" s="119"/>
      <c r="BU4" s="119"/>
      <c r="BV4" s="119"/>
      <c r="BW4" s="120"/>
    </row>
    <row r="5" spans="1:76" ht="23.25" customHeight="1" x14ac:dyDescent="0.45">
      <c r="A5" s="5"/>
      <c r="B5" s="5"/>
      <c r="C5" s="5"/>
      <c r="D5" s="5"/>
      <c r="E5" s="5"/>
      <c r="F5" s="5"/>
      <c r="G5" s="5"/>
      <c r="H5" s="5"/>
      <c r="I5" s="5"/>
      <c r="J5" s="5"/>
      <c r="K5" s="5"/>
      <c r="L5" s="5"/>
      <c r="M5" s="5"/>
      <c r="N5" s="5"/>
      <c r="O5" s="5"/>
      <c r="P5" s="5"/>
      <c r="Q5" s="7" t="s">
        <v>2</v>
      </c>
      <c r="R5" s="5"/>
      <c r="S5" s="5"/>
      <c r="T5" s="5"/>
      <c r="U5" s="5"/>
      <c r="V5" s="5"/>
      <c r="W5" s="6"/>
      <c r="X5" s="6"/>
      <c r="Y5" s="6"/>
      <c r="Z5" s="6"/>
      <c r="AA5" s="6"/>
      <c r="AB5" s="5"/>
      <c r="AX5" s="6"/>
      <c r="AY5" s="6"/>
      <c r="AZ5" s="6"/>
    </row>
    <row r="6" spans="1:76" s="9" customFormat="1" ht="23.25" customHeight="1" x14ac:dyDescent="0.45">
      <c r="A6" s="8"/>
      <c r="B6" s="8"/>
      <c r="C6" s="8"/>
      <c r="D6" s="8"/>
      <c r="E6" s="8"/>
      <c r="F6" s="8"/>
      <c r="G6" s="8"/>
      <c r="H6" s="8"/>
      <c r="I6" s="8"/>
      <c r="J6" s="8"/>
      <c r="K6" s="8"/>
      <c r="L6" s="8"/>
      <c r="M6" s="8"/>
      <c r="N6" s="8"/>
      <c r="O6" s="8"/>
      <c r="P6" s="8"/>
      <c r="R6" s="7"/>
      <c r="S6" s="7"/>
      <c r="T6" s="7"/>
      <c r="U6" s="7"/>
      <c r="V6" s="7"/>
      <c r="W6" s="7"/>
      <c r="X6" s="7"/>
      <c r="Y6" s="7"/>
      <c r="Z6" s="7"/>
      <c r="AA6" s="7"/>
      <c r="AB6" s="7"/>
      <c r="AC6" s="7"/>
      <c r="AD6" s="7"/>
      <c r="AE6" s="7"/>
      <c r="AF6" s="7"/>
      <c r="AG6" s="7"/>
      <c r="AH6" s="7"/>
      <c r="AI6" s="7"/>
      <c r="AJ6" s="7"/>
      <c r="AK6" s="7"/>
      <c r="AN6" s="1"/>
      <c r="AO6" s="9" t="s">
        <v>3</v>
      </c>
      <c r="AX6" s="7"/>
      <c r="AY6" s="7"/>
      <c r="AZ6" s="7"/>
    </row>
    <row r="7" spans="1:76" s="9" customFormat="1" ht="23.25" customHeight="1" x14ac:dyDescent="0.45">
      <c r="A7" s="10"/>
      <c r="B7" s="10"/>
      <c r="C7" s="10"/>
      <c r="D7" s="10"/>
      <c r="E7" s="10"/>
      <c r="F7" s="10"/>
      <c r="G7" s="10"/>
      <c r="H7" s="10"/>
      <c r="I7" s="10"/>
      <c r="J7" s="10"/>
      <c r="K7" s="10"/>
      <c r="L7" s="10"/>
      <c r="M7" s="10"/>
      <c r="N7" s="10"/>
      <c r="O7" s="10"/>
      <c r="P7" s="10"/>
      <c r="Q7" s="10"/>
      <c r="R7" s="10"/>
      <c r="S7" s="10"/>
      <c r="T7" s="10"/>
      <c r="U7" s="10"/>
      <c r="V7" s="10"/>
      <c r="W7" s="11"/>
      <c r="X7" s="11"/>
      <c r="Y7" s="7"/>
      <c r="Z7" s="7"/>
      <c r="AA7" s="7"/>
      <c r="AB7" s="10"/>
      <c r="AC7" s="7"/>
      <c r="AD7" s="7"/>
      <c r="AE7" s="10"/>
      <c r="AF7" s="10"/>
      <c r="AH7" s="10"/>
      <c r="AI7" s="10"/>
      <c r="AJ7" s="10"/>
      <c r="AK7" s="10"/>
      <c r="AL7" s="10"/>
      <c r="AM7" s="10"/>
      <c r="AN7" s="10"/>
      <c r="AO7" s="10"/>
      <c r="AP7" s="10"/>
      <c r="AQ7" s="10"/>
      <c r="AR7" s="10"/>
      <c r="AS7" s="10"/>
      <c r="AT7" s="10"/>
      <c r="AX7" s="7"/>
      <c r="AY7" s="7"/>
      <c r="AZ7" s="7"/>
      <c r="BB7" s="12" t="s">
        <v>4</v>
      </c>
    </row>
    <row r="8" spans="1:76" s="9" customFormat="1" ht="23.25" customHeight="1" x14ac:dyDescent="0.45">
      <c r="A8" s="121" t="s">
        <v>5</v>
      </c>
      <c r="B8" s="122"/>
      <c r="C8" s="122"/>
      <c r="D8" s="123"/>
      <c r="E8" s="123"/>
      <c r="F8" s="123"/>
      <c r="G8" s="124" t="s">
        <v>6</v>
      </c>
      <c r="H8" s="124"/>
      <c r="I8" s="124"/>
      <c r="J8" s="125" t="s">
        <v>7</v>
      </c>
      <c r="K8" s="126"/>
      <c r="L8" s="126"/>
      <c r="M8" s="127"/>
      <c r="N8" s="7"/>
      <c r="O8" s="7"/>
      <c r="P8" s="7"/>
      <c r="Q8" s="7"/>
      <c r="R8" s="7"/>
      <c r="S8" s="10"/>
      <c r="T8" s="10"/>
      <c r="U8" s="7"/>
      <c r="V8" s="7"/>
      <c r="W8" s="7"/>
      <c r="X8" s="7"/>
      <c r="Y8" s="7"/>
      <c r="Z8" s="7"/>
      <c r="AA8" s="7"/>
      <c r="AB8" s="7"/>
      <c r="AC8" s="7"/>
      <c r="AD8" s="7"/>
      <c r="AE8" s="7"/>
      <c r="AF8" s="7"/>
      <c r="AH8" s="10"/>
      <c r="AI8" s="7"/>
      <c r="AJ8" s="7"/>
      <c r="AK8" s="7"/>
      <c r="AL8" s="7"/>
      <c r="AM8" s="7"/>
      <c r="AN8" s="7"/>
      <c r="AO8" s="7"/>
      <c r="AP8" s="7"/>
      <c r="AQ8" s="7"/>
      <c r="AR8" s="7"/>
      <c r="AS8" s="7"/>
      <c r="AT8" s="7"/>
    </row>
    <row r="9" spans="1:76" s="9" customFormat="1" ht="23.25" customHeight="1" x14ac:dyDescent="0.45">
      <c r="A9" s="128" t="s">
        <v>8</v>
      </c>
      <c r="B9" s="129"/>
      <c r="C9" s="129"/>
      <c r="D9" s="130"/>
      <c r="E9" s="128" t="s">
        <v>9</v>
      </c>
      <c r="F9" s="130"/>
      <c r="G9" s="128" t="s">
        <v>10</v>
      </c>
      <c r="H9" s="130"/>
      <c r="I9" s="137" t="s">
        <v>11</v>
      </c>
      <c r="J9" s="138"/>
      <c r="K9" s="121" t="s">
        <v>12</v>
      </c>
      <c r="L9" s="122"/>
      <c r="M9" s="122"/>
      <c r="N9" s="122"/>
      <c r="O9" s="122"/>
      <c r="P9" s="122"/>
      <c r="Q9" s="122"/>
      <c r="R9" s="122"/>
      <c r="S9" s="157" t="s">
        <v>13</v>
      </c>
      <c r="T9" s="160"/>
      <c r="U9" s="122" t="s">
        <v>14</v>
      </c>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65"/>
      <c r="AU9" s="166" t="s">
        <v>15</v>
      </c>
      <c r="AV9" s="167"/>
      <c r="AW9" s="168"/>
      <c r="AX9" s="166" t="s">
        <v>16</v>
      </c>
      <c r="AY9" s="167"/>
      <c r="AZ9" s="168"/>
      <c r="BA9" s="157" t="s">
        <v>17</v>
      </c>
      <c r="BB9" s="175"/>
      <c r="BC9" s="160"/>
      <c r="BD9" s="157" t="s">
        <v>18</v>
      </c>
      <c r="BE9" s="129"/>
      <c r="BF9" s="130"/>
      <c r="BG9" s="157" t="s">
        <v>19</v>
      </c>
      <c r="BH9" s="129"/>
      <c r="BI9" s="130"/>
      <c r="BJ9" s="193" t="s">
        <v>20</v>
      </c>
      <c r="BK9" s="194"/>
      <c r="BL9" s="195"/>
      <c r="BM9" s="193" t="s">
        <v>21</v>
      </c>
      <c r="BN9" s="194"/>
      <c r="BO9" s="195"/>
      <c r="BP9" s="202" t="s">
        <v>22</v>
      </c>
      <c r="BQ9" s="203"/>
      <c r="BR9" s="203"/>
      <c r="BS9" s="203"/>
      <c r="BT9" s="203"/>
      <c r="BU9" s="204"/>
      <c r="BV9" s="143" t="s">
        <v>23</v>
      </c>
      <c r="BW9" s="144"/>
      <c r="BX9" s="145"/>
    </row>
    <row r="10" spans="1:76" s="9" customFormat="1" ht="33" customHeight="1" x14ac:dyDescent="0.45">
      <c r="A10" s="131"/>
      <c r="B10" s="132"/>
      <c r="C10" s="132"/>
      <c r="D10" s="133"/>
      <c r="E10" s="131"/>
      <c r="F10" s="133"/>
      <c r="G10" s="131"/>
      <c r="H10" s="133"/>
      <c r="I10" s="139"/>
      <c r="J10" s="140"/>
      <c r="K10" s="121" t="s">
        <v>24</v>
      </c>
      <c r="L10" s="122"/>
      <c r="M10" s="122"/>
      <c r="N10" s="122"/>
      <c r="O10" s="122"/>
      <c r="P10" s="122"/>
      <c r="Q10" s="122"/>
      <c r="R10" s="122"/>
      <c r="S10" s="161"/>
      <c r="T10" s="162"/>
      <c r="U10" s="152" t="s">
        <v>25</v>
      </c>
      <c r="V10" s="152"/>
      <c r="W10" s="152"/>
      <c r="X10" s="152"/>
      <c r="Y10" s="153"/>
      <c r="Z10" s="128" t="s">
        <v>26</v>
      </c>
      <c r="AA10" s="129"/>
      <c r="AB10" s="130"/>
      <c r="AC10" s="157" t="s">
        <v>27</v>
      </c>
      <c r="AD10" s="129"/>
      <c r="AE10" s="130"/>
      <c r="AF10" s="158" t="s">
        <v>28</v>
      </c>
      <c r="AG10" s="158"/>
      <c r="AH10" s="158"/>
      <c r="AI10" s="178" t="s">
        <v>29</v>
      </c>
      <c r="AJ10" s="158"/>
      <c r="AK10" s="158"/>
      <c r="AL10" s="128" t="s">
        <v>30</v>
      </c>
      <c r="AM10" s="129"/>
      <c r="AN10" s="130"/>
      <c r="AO10" s="157" t="s">
        <v>31</v>
      </c>
      <c r="AP10" s="129"/>
      <c r="AQ10" s="130"/>
      <c r="AR10" s="137" t="s">
        <v>32</v>
      </c>
      <c r="AS10" s="179"/>
      <c r="AT10" s="138"/>
      <c r="AU10" s="169"/>
      <c r="AV10" s="170"/>
      <c r="AW10" s="171"/>
      <c r="AX10" s="169"/>
      <c r="AY10" s="170"/>
      <c r="AZ10" s="171"/>
      <c r="BA10" s="161"/>
      <c r="BB10" s="176"/>
      <c r="BC10" s="162"/>
      <c r="BD10" s="131"/>
      <c r="BE10" s="132"/>
      <c r="BF10" s="133"/>
      <c r="BG10" s="131"/>
      <c r="BH10" s="132"/>
      <c r="BI10" s="133"/>
      <c r="BJ10" s="196"/>
      <c r="BK10" s="197"/>
      <c r="BL10" s="198"/>
      <c r="BM10" s="196"/>
      <c r="BN10" s="197"/>
      <c r="BO10" s="198"/>
      <c r="BP10" s="209" t="s">
        <v>33</v>
      </c>
      <c r="BQ10" s="210"/>
      <c r="BR10" s="211"/>
      <c r="BS10" s="215" t="s">
        <v>34</v>
      </c>
      <c r="BT10" s="216"/>
      <c r="BU10" s="217"/>
      <c r="BV10" s="146"/>
      <c r="BW10" s="147"/>
      <c r="BX10" s="148"/>
    </row>
    <row r="11" spans="1:76" s="9" customFormat="1" ht="26.25" customHeight="1" thickBot="1" x14ac:dyDescent="0.5">
      <c r="A11" s="134"/>
      <c r="B11" s="135"/>
      <c r="C11" s="135"/>
      <c r="D11" s="136"/>
      <c r="E11" s="134"/>
      <c r="F11" s="136"/>
      <c r="G11" s="134"/>
      <c r="H11" s="136"/>
      <c r="I11" s="141"/>
      <c r="J11" s="142"/>
      <c r="K11" s="221" t="s">
        <v>35</v>
      </c>
      <c r="L11" s="222"/>
      <c r="M11" s="222"/>
      <c r="N11" s="222"/>
      <c r="O11" s="222"/>
      <c r="P11" s="222"/>
      <c r="Q11" s="222"/>
      <c r="R11" s="223"/>
      <c r="S11" s="163"/>
      <c r="T11" s="164"/>
      <c r="U11" s="122" t="s">
        <v>36</v>
      </c>
      <c r="V11" s="165"/>
      <c r="W11" s="128" t="s">
        <v>37</v>
      </c>
      <c r="X11" s="129"/>
      <c r="Y11" s="130"/>
      <c r="Z11" s="154"/>
      <c r="AA11" s="155"/>
      <c r="AB11" s="156"/>
      <c r="AC11" s="154"/>
      <c r="AD11" s="155"/>
      <c r="AE11" s="156"/>
      <c r="AF11" s="159"/>
      <c r="AG11" s="159"/>
      <c r="AH11" s="159"/>
      <c r="AI11" s="159"/>
      <c r="AJ11" s="159"/>
      <c r="AK11" s="159"/>
      <c r="AL11" s="134"/>
      <c r="AM11" s="135"/>
      <c r="AN11" s="136"/>
      <c r="AO11" s="154"/>
      <c r="AP11" s="155"/>
      <c r="AQ11" s="156"/>
      <c r="AR11" s="180"/>
      <c r="AS11" s="181"/>
      <c r="AT11" s="182"/>
      <c r="AU11" s="172"/>
      <c r="AV11" s="173"/>
      <c r="AW11" s="174"/>
      <c r="AX11" s="172"/>
      <c r="AY11" s="173"/>
      <c r="AZ11" s="174"/>
      <c r="BA11" s="163"/>
      <c r="BB11" s="177"/>
      <c r="BC11" s="164"/>
      <c r="BD11" s="154"/>
      <c r="BE11" s="155"/>
      <c r="BF11" s="156"/>
      <c r="BG11" s="154"/>
      <c r="BH11" s="155"/>
      <c r="BI11" s="156"/>
      <c r="BJ11" s="199"/>
      <c r="BK11" s="200"/>
      <c r="BL11" s="201"/>
      <c r="BM11" s="199"/>
      <c r="BN11" s="200"/>
      <c r="BO11" s="201"/>
      <c r="BP11" s="212"/>
      <c r="BQ11" s="213"/>
      <c r="BR11" s="214"/>
      <c r="BS11" s="218"/>
      <c r="BT11" s="219"/>
      <c r="BU11" s="220"/>
      <c r="BV11" s="149"/>
      <c r="BW11" s="150"/>
      <c r="BX11" s="151"/>
    </row>
    <row r="12" spans="1:76" s="9" customFormat="1" ht="23.25" customHeight="1" x14ac:dyDescent="0.45">
      <c r="A12" s="183" t="s">
        <v>92</v>
      </c>
      <c r="B12" s="184"/>
      <c r="C12" s="184"/>
      <c r="D12" s="185"/>
      <c r="E12" s="186" t="s">
        <v>38</v>
      </c>
      <c r="F12" s="187"/>
      <c r="G12" s="186">
        <v>16</v>
      </c>
      <c r="H12" s="187"/>
      <c r="I12" s="188"/>
      <c r="J12" s="189"/>
      <c r="K12" s="190"/>
      <c r="L12" s="191"/>
      <c r="M12" s="191"/>
      <c r="N12" s="191"/>
      <c r="O12" s="191"/>
      <c r="P12" s="191"/>
      <c r="Q12" s="191"/>
      <c r="R12" s="192"/>
      <c r="S12" s="190"/>
      <c r="T12" s="192"/>
      <c r="U12" s="228"/>
      <c r="V12" s="228"/>
      <c r="W12" s="205"/>
      <c r="X12" s="206"/>
      <c r="Y12" s="207"/>
      <c r="Z12" s="190"/>
      <c r="AA12" s="191"/>
      <c r="AB12" s="191"/>
      <c r="AC12" s="208"/>
      <c r="AD12" s="191"/>
      <c r="AE12" s="192"/>
      <c r="AF12" s="190"/>
      <c r="AG12" s="191"/>
      <c r="AH12" s="192"/>
      <c r="AI12" s="190"/>
      <c r="AJ12" s="191"/>
      <c r="AK12" s="192"/>
      <c r="AL12" s="190"/>
      <c r="AM12" s="191"/>
      <c r="AN12" s="192"/>
      <c r="AO12" s="190"/>
      <c r="AP12" s="191"/>
      <c r="AQ12" s="192"/>
      <c r="AR12" s="190"/>
      <c r="AS12" s="191"/>
      <c r="AT12" s="192"/>
      <c r="AU12" s="233"/>
      <c r="AV12" s="234"/>
      <c r="AW12" s="235"/>
      <c r="AX12" s="233"/>
      <c r="AY12" s="234"/>
      <c r="AZ12" s="235"/>
      <c r="BA12" s="190"/>
      <c r="BB12" s="191"/>
      <c r="BC12" s="192"/>
      <c r="BD12" s="190"/>
      <c r="BE12" s="191"/>
      <c r="BF12" s="192"/>
      <c r="BG12" s="190"/>
      <c r="BH12" s="191"/>
      <c r="BI12" s="192"/>
      <c r="BJ12" s="190"/>
      <c r="BK12" s="191"/>
      <c r="BL12" s="192"/>
      <c r="BM12" s="190"/>
      <c r="BN12" s="191"/>
      <c r="BO12" s="192"/>
      <c r="BP12" s="230"/>
      <c r="BQ12" s="231"/>
      <c r="BR12" s="232"/>
      <c r="BS12" s="224">
        <f>+BP12*12</f>
        <v>0</v>
      </c>
      <c r="BT12" s="225"/>
      <c r="BU12" s="226"/>
      <c r="BV12" s="190"/>
      <c r="BW12" s="191"/>
      <c r="BX12" s="192"/>
    </row>
    <row r="13" spans="1:76" s="9" customFormat="1" ht="23.25" customHeight="1" x14ac:dyDescent="0.45">
      <c r="A13" s="183" t="s">
        <v>93</v>
      </c>
      <c r="B13" s="184"/>
      <c r="C13" s="184"/>
      <c r="D13" s="185"/>
      <c r="E13" s="186" t="s">
        <v>94</v>
      </c>
      <c r="F13" s="187"/>
      <c r="G13" s="186">
        <v>48</v>
      </c>
      <c r="H13" s="187"/>
      <c r="I13" s="183"/>
      <c r="J13" s="184"/>
      <c r="K13" s="227"/>
      <c r="L13" s="228"/>
      <c r="M13" s="228"/>
      <c r="N13" s="228"/>
      <c r="O13" s="228"/>
      <c r="P13" s="228"/>
      <c r="Q13" s="228"/>
      <c r="R13" s="229"/>
      <c r="S13" s="227">
        <v>0</v>
      </c>
      <c r="T13" s="229"/>
      <c r="U13" s="228"/>
      <c r="V13" s="228"/>
      <c r="W13" s="227"/>
      <c r="X13" s="228"/>
      <c r="Y13" s="229"/>
      <c r="Z13" s="227"/>
      <c r="AA13" s="228"/>
      <c r="AB13" s="228"/>
      <c r="AC13" s="186"/>
      <c r="AD13" s="228"/>
      <c r="AE13" s="229"/>
      <c r="AF13" s="227"/>
      <c r="AG13" s="228"/>
      <c r="AH13" s="229"/>
      <c r="AI13" s="227"/>
      <c r="AJ13" s="228"/>
      <c r="AK13" s="229"/>
      <c r="AL13" s="227"/>
      <c r="AM13" s="228"/>
      <c r="AN13" s="229"/>
      <c r="AO13" s="227"/>
      <c r="AP13" s="228"/>
      <c r="AQ13" s="229"/>
      <c r="AR13" s="227"/>
      <c r="AS13" s="228"/>
      <c r="AT13" s="229"/>
      <c r="AU13" s="236"/>
      <c r="AV13" s="237"/>
      <c r="AW13" s="238"/>
      <c r="AX13" s="236"/>
      <c r="AY13" s="237"/>
      <c r="AZ13" s="238"/>
      <c r="BA13" s="227"/>
      <c r="BB13" s="228"/>
      <c r="BC13" s="229"/>
      <c r="BD13" s="227"/>
      <c r="BE13" s="228"/>
      <c r="BF13" s="229"/>
      <c r="BG13" s="227"/>
      <c r="BH13" s="228"/>
      <c r="BI13" s="229"/>
      <c r="BJ13" s="227"/>
      <c r="BK13" s="228"/>
      <c r="BL13" s="229"/>
      <c r="BM13" s="227"/>
      <c r="BN13" s="228"/>
      <c r="BO13" s="229"/>
      <c r="BP13" s="230"/>
      <c r="BQ13" s="231"/>
      <c r="BR13" s="232"/>
      <c r="BS13" s="239">
        <f>BP13*12</f>
        <v>0</v>
      </c>
      <c r="BT13" s="240"/>
      <c r="BU13" s="241"/>
      <c r="BV13" s="227"/>
      <c r="BW13" s="228"/>
      <c r="BX13" s="229"/>
    </row>
    <row r="14" spans="1:76" s="9" customFormat="1" ht="23.25" customHeight="1" x14ac:dyDescent="0.45">
      <c r="A14" s="183" t="s">
        <v>95</v>
      </c>
      <c r="B14" s="184"/>
      <c r="C14" s="184"/>
      <c r="D14" s="185"/>
      <c r="E14" s="186" t="s">
        <v>96</v>
      </c>
      <c r="F14" s="187"/>
      <c r="G14" s="186">
        <v>48</v>
      </c>
      <c r="H14" s="187"/>
      <c r="I14" s="183"/>
      <c r="J14" s="184"/>
      <c r="K14" s="227"/>
      <c r="L14" s="228"/>
      <c r="M14" s="228"/>
      <c r="N14" s="228"/>
      <c r="O14" s="228"/>
      <c r="P14" s="228"/>
      <c r="Q14" s="228"/>
      <c r="R14" s="229"/>
      <c r="S14" s="227"/>
      <c r="T14" s="229"/>
      <c r="U14" s="228"/>
      <c r="V14" s="228"/>
      <c r="W14" s="227"/>
      <c r="X14" s="228"/>
      <c r="Y14" s="228"/>
      <c r="Z14" s="227"/>
      <c r="AA14" s="228"/>
      <c r="AB14" s="228"/>
      <c r="AC14" s="186"/>
      <c r="AD14" s="228"/>
      <c r="AE14" s="229"/>
      <c r="AF14" s="227"/>
      <c r="AG14" s="228"/>
      <c r="AH14" s="229"/>
      <c r="AI14" s="227"/>
      <c r="AJ14" s="228"/>
      <c r="AK14" s="229"/>
      <c r="AL14" s="227"/>
      <c r="AM14" s="228"/>
      <c r="AN14" s="229"/>
      <c r="AO14" s="227"/>
      <c r="AP14" s="228"/>
      <c r="AQ14" s="229"/>
      <c r="AR14" s="227"/>
      <c r="AS14" s="228"/>
      <c r="AT14" s="229"/>
      <c r="AU14" s="236"/>
      <c r="AV14" s="237"/>
      <c r="AW14" s="238"/>
      <c r="AX14" s="236"/>
      <c r="AY14" s="237"/>
      <c r="AZ14" s="238"/>
      <c r="BA14" s="227"/>
      <c r="BB14" s="228"/>
      <c r="BC14" s="229"/>
      <c r="BD14" s="227"/>
      <c r="BE14" s="228"/>
      <c r="BF14" s="229"/>
      <c r="BG14" s="227"/>
      <c r="BH14" s="228"/>
      <c r="BI14" s="229"/>
      <c r="BJ14" s="227"/>
      <c r="BK14" s="228"/>
      <c r="BL14" s="229"/>
      <c r="BM14" s="227"/>
      <c r="BN14" s="228"/>
      <c r="BO14" s="229"/>
      <c r="BP14" s="230">
        <f t="shared" ref="BP14:BP19" si="0">BV14/12</f>
        <v>0</v>
      </c>
      <c r="BQ14" s="231"/>
      <c r="BR14" s="232"/>
      <c r="BS14" s="239">
        <f>BP14*12</f>
        <v>0</v>
      </c>
      <c r="BT14" s="240"/>
      <c r="BU14" s="241"/>
      <c r="BV14" s="227"/>
      <c r="BW14" s="228"/>
      <c r="BX14" s="229"/>
    </row>
    <row r="15" spans="1:76" s="9" customFormat="1" ht="23.25" customHeight="1" x14ac:dyDescent="0.45">
      <c r="A15" s="183" t="s">
        <v>97</v>
      </c>
      <c r="B15" s="184"/>
      <c r="C15" s="184"/>
      <c r="D15" s="185"/>
      <c r="E15" s="186" t="s">
        <v>98</v>
      </c>
      <c r="F15" s="187"/>
      <c r="G15" s="186">
        <v>13</v>
      </c>
      <c r="H15" s="187"/>
      <c r="I15" s="183"/>
      <c r="J15" s="184"/>
      <c r="K15" s="227"/>
      <c r="L15" s="228"/>
      <c r="M15" s="228"/>
      <c r="N15" s="228"/>
      <c r="O15" s="228"/>
      <c r="P15" s="228"/>
      <c r="Q15" s="228"/>
      <c r="R15" s="229"/>
      <c r="S15" s="227"/>
      <c r="T15" s="229"/>
      <c r="U15" s="228"/>
      <c r="V15" s="228"/>
      <c r="W15" s="227"/>
      <c r="X15" s="228"/>
      <c r="Y15" s="228"/>
      <c r="Z15" s="227"/>
      <c r="AA15" s="228"/>
      <c r="AB15" s="228"/>
      <c r="AC15" s="186"/>
      <c r="AD15" s="228"/>
      <c r="AE15" s="229"/>
      <c r="AF15" s="227"/>
      <c r="AG15" s="228"/>
      <c r="AH15" s="229"/>
      <c r="AI15" s="227"/>
      <c r="AJ15" s="228"/>
      <c r="AK15" s="229"/>
      <c r="AL15" s="227"/>
      <c r="AM15" s="228"/>
      <c r="AN15" s="229"/>
      <c r="AO15" s="227"/>
      <c r="AP15" s="228"/>
      <c r="AQ15" s="229"/>
      <c r="AR15" s="227"/>
      <c r="AS15" s="228"/>
      <c r="AT15" s="229"/>
      <c r="AU15" s="236"/>
      <c r="AV15" s="237"/>
      <c r="AW15" s="238"/>
      <c r="AX15" s="236"/>
      <c r="AY15" s="237"/>
      <c r="AZ15" s="238"/>
      <c r="BA15" s="227"/>
      <c r="BB15" s="228"/>
      <c r="BC15" s="229"/>
      <c r="BD15" s="227"/>
      <c r="BE15" s="228"/>
      <c r="BF15" s="229"/>
      <c r="BG15" s="227"/>
      <c r="BH15" s="228"/>
      <c r="BI15" s="229"/>
      <c r="BJ15" s="227"/>
      <c r="BK15" s="228"/>
      <c r="BL15" s="229"/>
      <c r="BM15" s="227"/>
      <c r="BN15" s="228"/>
      <c r="BO15" s="229"/>
      <c r="BP15" s="230">
        <f t="shared" si="0"/>
        <v>0</v>
      </c>
      <c r="BQ15" s="231"/>
      <c r="BR15" s="232"/>
      <c r="BS15" s="239">
        <f>+BP15*12</f>
        <v>0</v>
      </c>
      <c r="BT15" s="240"/>
      <c r="BU15" s="241"/>
      <c r="BV15" s="227"/>
      <c r="BW15" s="228"/>
      <c r="BX15" s="229"/>
    </row>
    <row r="16" spans="1:76" s="9" customFormat="1" ht="23.25" customHeight="1" x14ac:dyDescent="0.45">
      <c r="A16" s="183"/>
      <c r="B16" s="184"/>
      <c r="C16" s="184"/>
      <c r="D16" s="185"/>
      <c r="E16" s="186"/>
      <c r="F16" s="187"/>
      <c r="G16" s="186"/>
      <c r="H16" s="187"/>
      <c r="I16" s="183"/>
      <c r="J16" s="184"/>
      <c r="K16" s="227"/>
      <c r="L16" s="228"/>
      <c r="M16" s="228"/>
      <c r="N16" s="228"/>
      <c r="O16" s="228"/>
      <c r="P16" s="228"/>
      <c r="Q16" s="228"/>
      <c r="R16" s="229"/>
      <c r="S16" s="227"/>
      <c r="T16" s="229"/>
      <c r="U16" s="228"/>
      <c r="V16" s="228"/>
      <c r="W16" s="227"/>
      <c r="X16" s="228"/>
      <c r="Y16" s="228"/>
      <c r="Z16" s="227"/>
      <c r="AA16" s="228"/>
      <c r="AB16" s="228"/>
      <c r="AC16" s="186"/>
      <c r="AD16" s="228"/>
      <c r="AE16" s="229"/>
      <c r="AF16" s="227"/>
      <c r="AG16" s="228"/>
      <c r="AH16" s="229"/>
      <c r="AI16" s="227"/>
      <c r="AJ16" s="228"/>
      <c r="AK16" s="229"/>
      <c r="AL16" s="227"/>
      <c r="AM16" s="228"/>
      <c r="AN16" s="229"/>
      <c r="AO16" s="227"/>
      <c r="AP16" s="228"/>
      <c r="AQ16" s="229"/>
      <c r="AR16" s="227"/>
      <c r="AS16" s="228"/>
      <c r="AT16" s="229"/>
      <c r="AU16" s="236"/>
      <c r="AV16" s="237"/>
      <c r="AW16" s="238"/>
      <c r="AX16" s="236"/>
      <c r="AY16" s="237"/>
      <c r="AZ16" s="238"/>
      <c r="BA16" s="227"/>
      <c r="BB16" s="228"/>
      <c r="BC16" s="229"/>
      <c r="BD16" s="227"/>
      <c r="BE16" s="228"/>
      <c r="BF16" s="229"/>
      <c r="BG16" s="227"/>
      <c r="BH16" s="228"/>
      <c r="BI16" s="229"/>
      <c r="BJ16" s="227"/>
      <c r="BK16" s="228"/>
      <c r="BL16" s="229"/>
      <c r="BM16" s="227"/>
      <c r="BN16" s="228"/>
      <c r="BO16" s="229"/>
      <c r="BP16" s="230">
        <f t="shared" si="0"/>
        <v>0</v>
      </c>
      <c r="BQ16" s="231"/>
      <c r="BR16" s="232"/>
      <c r="BS16" s="239">
        <f>+BP16*12</f>
        <v>0</v>
      </c>
      <c r="BT16" s="240"/>
      <c r="BU16" s="241"/>
      <c r="BV16" s="227"/>
      <c r="BW16" s="228"/>
      <c r="BX16" s="229"/>
    </row>
    <row r="17" spans="1:76" s="9" customFormat="1" ht="23.25" customHeight="1" x14ac:dyDescent="0.45">
      <c r="A17" s="183"/>
      <c r="B17" s="184"/>
      <c r="C17" s="184"/>
      <c r="D17" s="185"/>
      <c r="E17" s="186"/>
      <c r="F17" s="187"/>
      <c r="G17" s="186"/>
      <c r="H17" s="187"/>
      <c r="I17" s="183"/>
      <c r="J17" s="184"/>
      <c r="K17" s="227"/>
      <c r="L17" s="228"/>
      <c r="M17" s="228"/>
      <c r="N17" s="228"/>
      <c r="O17" s="228"/>
      <c r="P17" s="228"/>
      <c r="Q17" s="228"/>
      <c r="R17" s="229"/>
      <c r="S17" s="227"/>
      <c r="T17" s="229"/>
      <c r="U17" s="228"/>
      <c r="V17" s="228"/>
      <c r="W17" s="227"/>
      <c r="X17" s="228"/>
      <c r="Y17" s="228"/>
      <c r="Z17" s="227"/>
      <c r="AA17" s="228"/>
      <c r="AB17" s="228"/>
      <c r="AC17" s="186"/>
      <c r="AD17" s="228"/>
      <c r="AE17" s="229"/>
      <c r="AF17" s="227"/>
      <c r="AG17" s="228"/>
      <c r="AH17" s="229"/>
      <c r="AI17" s="227"/>
      <c r="AJ17" s="228"/>
      <c r="AK17" s="229"/>
      <c r="AL17" s="227"/>
      <c r="AM17" s="228"/>
      <c r="AN17" s="229"/>
      <c r="AO17" s="227"/>
      <c r="AP17" s="228"/>
      <c r="AQ17" s="229"/>
      <c r="AR17" s="227"/>
      <c r="AS17" s="228"/>
      <c r="AT17" s="229"/>
      <c r="AU17" s="236"/>
      <c r="AV17" s="237"/>
      <c r="AW17" s="238"/>
      <c r="AX17" s="236"/>
      <c r="AY17" s="237"/>
      <c r="AZ17" s="238"/>
      <c r="BA17" s="227"/>
      <c r="BB17" s="228"/>
      <c r="BC17" s="229"/>
      <c r="BD17" s="227"/>
      <c r="BE17" s="228"/>
      <c r="BF17" s="229"/>
      <c r="BG17" s="227"/>
      <c r="BH17" s="228"/>
      <c r="BI17" s="229"/>
      <c r="BJ17" s="227"/>
      <c r="BK17" s="228"/>
      <c r="BL17" s="229"/>
      <c r="BM17" s="227"/>
      <c r="BN17" s="228"/>
      <c r="BO17" s="229"/>
      <c r="BP17" s="230">
        <f t="shared" si="0"/>
        <v>0</v>
      </c>
      <c r="BQ17" s="231"/>
      <c r="BR17" s="232"/>
      <c r="BS17" s="239">
        <f>+BP17*12</f>
        <v>0</v>
      </c>
      <c r="BT17" s="240"/>
      <c r="BU17" s="241"/>
      <c r="BV17" s="227"/>
      <c r="BW17" s="228"/>
      <c r="BX17" s="229"/>
    </row>
    <row r="18" spans="1:76" s="9" customFormat="1" ht="23.25" customHeight="1" x14ac:dyDescent="0.45">
      <c r="A18" s="183"/>
      <c r="B18" s="184"/>
      <c r="C18" s="184"/>
      <c r="D18" s="185"/>
      <c r="E18" s="186"/>
      <c r="F18" s="187"/>
      <c r="G18" s="186"/>
      <c r="H18" s="187"/>
      <c r="I18" s="183"/>
      <c r="J18" s="184"/>
      <c r="K18" s="227"/>
      <c r="L18" s="228"/>
      <c r="M18" s="228"/>
      <c r="N18" s="228"/>
      <c r="O18" s="228"/>
      <c r="P18" s="228"/>
      <c r="Q18" s="228"/>
      <c r="R18" s="229"/>
      <c r="S18" s="227"/>
      <c r="T18" s="229"/>
      <c r="U18" s="228"/>
      <c r="V18" s="228"/>
      <c r="W18" s="227"/>
      <c r="X18" s="228"/>
      <c r="Y18" s="228"/>
      <c r="Z18" s="227"/>
      <c r="AA18" s="228"/>
      <c r="AB18" s="228"/>
      <c r="AC18" s="186"/>
      <c r="AD18" s="228"/>
      <c r="AE18" s="229"/>
      <c r="AF18" s="227"/>
      <c r="AG18" s="228"/>
      <c r="AH18" s="229"/>
      <c r="AI18" s="227"/>
      <c r="AJ18" s="228"/>
      <c r="AK18" s="229"/>
      <c r="AL18" s="227"/>
      <c r="AM18" s="228"/>
      <c r="AN18" s="229"/>
      <c r="AO18" s="227"/>
      <c r="AP18" s="228"/>
      <c r="AQ18" s="229"/>
      <c r="AR18" s="227"/>
      <c r="AS18" s="228"/>
      <c r="AT18" s="229"/>
      <c r="AU18" s="236"/>
      <c r="AV18" s="237"/>
      <c r="AW18" s="238"/>
      <c r="AX18" s="236"/>
      <c r="AY18" s="237"/>
      <c r="AZ18" s="238"/>
      <c r="BA18" s="227"/>
      <c r="BB18" s="228"/>
      <c r="BC18" s="229"/>
      <c r="BD18" s="227"/>
      <c r="BE18" s="228"/>
      <c r="BF18" s="229"/>
      <c r="BG18" s="227"/>
      <c r="BH18" s="228"/>
      <c r="BI18" s="229"/>
      <c r="BJ18" s="227"/>
      <c r="BK18" s="228"/>
      <c r="BL18" s="229"/>
      <c r="BM18" s="227"/>
      <c r="BN18" s="228"/>
      <c r="BO18" s="229"/>
      <c r="BP18" s="230">
        <f t="shared" si="0"/>
        <v>0</v>
      </c>
      <c r="BQ18" s="231"/>
      <c r="BR18" s="232"/>
      <c r="BS18" s="239">
        <f>+BP18*12</f>
        <v>0</v>
      </c>
      <c r="BT18" s="240"/>
      <c r="BU18" s="241"/>
      <c r="BV18" s="227"/>
      <c r="BW18" s="228"/>
      <c r="BX18" s="229"/>
    </row>
    <row r="19" spans="1:76" s="9" customFormat="1" ht="23.25" customHeight="1" thickBot="1" x14ac:dyDescent="0.5">
      <c r="A19" s="183"/>
      <c r="B19" s="184"/>
      <c r="C19" s="184"/>
      <c r="D19" s="185"/>
      <c r="E19" s="186"/>
      <c r="F19" s="187"/>
      <c r="G19" s="186"/>
      <c r="H19" s="187"/>
      <c r="I19" s="183"/>
      <c r="J19" s="184"/>
      <c r="K19" s="242"/>
      <c r="L19" s="243"/>
      <c r="M19" s="243"/>
      <c r="N19" s="243"/>
      <c r="O19" s="243"/>
      <c r="P19" s="243"/>
      <c r="Q19" s="243"/>
      <c r="R19" s="244"/>
      <c r="S19" s="245"/>
      <c r="T19" s="246"/>
      <c r="U19" s="228"/>
      <c r="V19" s="228"/>
      <c r="W19" s="245"/>
      <c r="X19" s="247"/>
      <c r="Y19" s="247"/>
      <c r="Z19" s="245"/>
      <c r="AA19" s="247"/>
      <c r="AB19" s="247"/>
      <c r="AC19" s="265"/>
      <c r="AD19" s="247"/>
      <c r="AE19" s="246"/>
      <c r="AF19" s="245"/>
      <c r="AG19" s="247"/>
      <c r="AH19" s="246"/>
      <c r="AI19" s="245"/>
      <c r="AJ19" s="247"/>
      <c r="AK19" s="246"/>
      <c r="AL19" s="245"/>
      <c r="AM19" s="247"/>
      <c r="AN19" s="246"/>
      <c r="AO19" s="245"/>
      <c r="AP19" s="247"/>
      <c r="AQ19" s="246"/>
      <c r="AR19" s="245"/>
      <c r="AS19" s="247"/>
      <c r="AT19" s="246"/>
      <c r="AU19" s="262"/>
      <c r="AV19" s="263"/>
      <c r="AW19" s="264"/>
      <c r="AX19" s="262"/>
      <c r="AY19" s="263"/>
      <c r="AZ19" s="264"/>
      <c r="BA19" s="245"/>
      <c r="BB19" s="247"/>
      <c r="BC19" s="246"/>
      <c r="BD19" s="245"/>
      <c r="BE19" s="247"/>
      <c r="BF19" s="246"/>
      <c r="BG19" s="245"/>
      <c r="BH19" s="247"/>
      <c r="BI19" s="246"/>
      <c r="BJ19" s="245"/>
      <c r="BK19" s="247"/>
      <c r="BL19" s="246"/>
      <c r="BM19" s="245"/>
      <c r="BN19" s="247"/>
      <c r="BO19" s="246"/>
      <c r="BP19" s="230">
        <f t="shared" si="0"/>
        <v>0</v>
      </c>
      <c r="BQ19" s="231"/>
      <c r="BR19" s="232"/>
      <c r="BS19" s="248">
        <f>+BP19*12</f>
        <v>0</v>
      </c>
      <c r="BT19" s="249"/>
      <c r="BU19" s="250"/>
      <c r="BV19" s="242"/>
      <c r="BW19" s="243"/>
      <c r="BX19" s="244"/>
    </row>
    <row r="20" spans="1:76" s="9" customFormat="1" ht="23.25" customHeight="1" thickBot="1" x14ac:dyDescent="0.5">
      <c r="A20" s="251" t="s">
        <v>39</v>
      </c>
      <c r="B20" s="252"/>
      <c r="C20" s="252"/>
      <c r="D20" s="252"/>
      <c r="E20" s="252"/>
      <c r="F20" s="252"/>
      <c r="G20" s="252"/>
      <c r="H20" s="252"/>
      <c r="I20" s="252"/>
      <c r="J20" s="252"/>
      <c r="K20" s="253">
        <f>SUM(K12:R19)</f>
        <v>0</v>
      </c>
      <c r="L20" s="254"/>
      <c r="M20" s="254"/>
      <c r="N20" s="254"/>
      <c r="O20" s="254"/>
      <c r="P20" s="254"/>
      <c r="Q20" s="254"/>
      <c r="R20" s="255"/>
      <c r="S20" s="256">
        <f>SUM(S12:T19)</f>
        <v>0</v>
      </c>
      <c r="T20" s="257"/>
      <c r="U20" s="258"/>
      <c r="V20" s="258"/>
      <c r="W20" s="259">
        <f>SUM(W12:Y19)</f>
        <v>0</v>
      </c>
      <c r="X20" s="260"/>
      <c r="Y20" s="261"/>
      <c r="Z20" s="259">
        <f>SUM(Z12:AB19)</f>
        <v>0</v>
      </c>
      <c r="AA20" s="260"/>
      <c r="AB20" s="261"/>
      <c r="AC20" s="259">
        <f>SUM(AC12:AE19)</f>
        <v>0</v>
      </c>
      <c r="AD20" s="260"/>
      <c r="AE20" s="261"/>
      <c r="AF20" s="259">
        <f>SUM(AF12:AH19)</f>
        <v>0</v>
      </c>
      <c r="AG20" s="260"/>
      <c r="AH20" s="261"/>
      <c r="AI20" s="259">
        <f>SUM(AI12:AK19)</f>
        <v>0</v>
      </c>
      <c r="AJ20" s="260"/>
      <c r="AK20" s="261"/>
      <c r="AL20" s="259">
        <f>SUM(AL12:AN19)</f>
        <v>0</v>
      </c>
      <c r="AM20" s="260"/>
      <c r="AN20" s="261"/>
      <c r="AO20" s="259">
        <f>SUM(AO12:AQ19)</f>
        <v>0</v>
      </c>
      <c r="AP20" s="260"/>
      <c r="AQ20" s="261"/>
      <c r="AR20" s="259">
        <f>SUM(AR12:AT19)</f>
        <v>0</v>
      </c>
      <c r="AS20" s="260"/>
      <c r="AT20" s="261"/>
      <c r="AU20" s="274">
        <f>SUM(AU12:AW19)</f>
        <v>0</v>
      </c>
      <c r="AV20" s="275"/>
      <c r="AW20" s="276"/>
      <c r="AX20" s="274">
        <f>SUM(AX12:AZ19)</f>
        <v>0</v>
      </c>
      <c r="AY20" s="275"/>
      <c r="AZ20" s="276"/>
      <c r="BA20" s="259">
        <f>SUM(BA12:BC19)</f>
        <v>0</v>
      </c>
      <c r="BB20" s="260"/>
      <c r="BC20" s="261"/>
      <c r="BD20" s="259">
        <f>SUM(BD12:BF19)</f>
        <v>0</v>
      </c>
      <c r="BE20" s="260"/>
      <c r="BF20" s="261"/>
      <c r="BG20" s="259">
        <f>SUM(BG12:BI19)</f>
        <v>0</v>
      </c>
      <c r="BH20" s="260"/>
      <c r="BI20" s="261"/>
      <c r="BJ20" s="259">
        <f>SUM(BJ12:BL19)</f>
        <v>0</v>
      </c>
      <c r="BK20" s="260"/>
      <c r="BL20" s="261"/>
      <c r="BM20" s="259">
        <f>SUM(BM12:BO19)</f>
        <v>0</v>
      </c>
      <c r="BN20" s="260"/>
      <c r="BO20" s="261"/>
      <c r="BP20" s="286">
        <v>0</v>
      </c>
      <c r="BQ20" s="287"/>
      <c r="BR20" s="288"/>
      <c r="BS20" s="259">
        <f>SUM(BS12:BU19)</f>
        <v>0</v>
      </c>
      <c r="BT20" s="260"/>
      <c r="BU20" s="261"/>
      <c r="BV20" s="266">
        <f>SUM(BV12:BX19)</f>
        <v>0</v>
      </c>
      <c r="BW20" s="266"/>
      <c r="BX20" s="266"/>
    </row>
    <row r="21" spans="1:76" s="9" customFormat="1" ht="23.25" customHeight="1" x14ac:dyDescent="0.45">
      <c r="A21" s="267" t="s">
        <v>40</v>
      </c>
      <c r="B21" s="268"/>
      <c r="C21" s="268"/>
      <c r="D21" s="268"/>
      <c r="E21" s="268"/>
      <c r="F21" s="268"/>
      <c r="G21" s="268"/>
      <c r="H21" s="268"/>
      <c r="I21" s="268"/>
      <c r="J21" s="269"/>
      <c r="K21" s="270"/>
      <c r="L21" s="271"/>
      <c r="M21" s="271"/>
      <c r="N21" s="271"/>
      <c r="O21" s="271"/>
      <c r="P21" s="271"/>
      <c r="Q21" s="271"/>
      <c r="R21" s="272"/>
      <c r="S21" s="273" t="s">
        <v>41</v>
      </c>
      <c r="T21" s="273"/>
      <c r="U21" s="11"/>
      <c r="V21" s="11"/>
      <c r="W21" s="7"/>
      <c r="X21" s="11" t="s">
        <v>42</v>
      </c>
      <c r="Y21" s="11"/>
      <c r="Z21" s="11"/>
      <c r="AA21" s="11" t="s">
        <v>43</v>
      </c>
      <c r="AB21" s="11"/>
      <c r="AC21" s="11"/>
      <c r="AD21" s="11" t="s">
        <v>44</v>
      </c>
      <c r="AE21" s="11"/>
      <c r="AF21" s="11"/>
      <c r="AG21" s="9" t="s">
        <v>45</v>
      </c>
      <c r="AH21" s="10"/>
      <c r="AI21" s="13"/>
      <c r="AJ21" s="7" t="s">
        <v>46</v>
      </c>
      <c r="AK21" s="7"/>
      <c r="AL21" s="11"/>
      <c r="AM21" s="11" t="s">
        <v>47</v>
      </c>
      <c r="AN21" s="11"/>
      <c r="AO21" s="11"/>
      <c r="AP21" s="11" t="s">
        <v>48</v>
      </c>
      <c r="AQ21" s="11"/>
      <c r="AR21" s="11"/>
      <c r="AS21" s="11" t="s">
        <v>49</v>
      </c>
      <c r="AT21" s="11"/>
      <c r="AU21" s="14"/>
      <c r="AV21" s="14" t="s">
        <v>50</v>
      </c>
      <c r="AW21" s="14"/>
      <c r="AX21" s="14"/>
      <c r="AY21" s="14" t="s">
        <v>51</v>
      </c>
      <c r="AZ21" s="14"/>
      <c r="BB21" s="9" t="s">
        <v>52</v>
      </c>
      <c r="BE21" s="9" t="s">
        <v>53</v>
      </c>
      <c r="BH21" s="9" t="s">
        <v>54</v>
      </c>
      <c r="BK21" s="9" t="s">
        <v>55</v>
      </c>
      <c r="BN21" s="9" t="s">
        <v>56</v>
      </c>
      <c r="BT21" s="9" t="s">
        <v>57</v>
      </c>
      <c r="BX21" s="9" t="s">
        <v>58</v>
      </c>
    </row>
    <row r="22" spans="1:76" s="9" customFormat="1" ht="23.25" customHeight="1" x14ac:dyDescent="0.45">
      <c r="A22" s="277" t="s">
        <v>59</v>
      </c>
      <c r="B22" s="278"/>
      <c r="C22" s="278"/>
      <c r="D22" s="278"/>
      <c r="E22" s="278"/>
      <c r="F22" s="278"/>
      <c r="G22" s="278"/>
      <c r="H22" s="278"/>
      <c r="I22" s="278"/>
      <c r="J22" s="279"/>
      <c r="K22" s="280">
        <f>K20*K21</f>
        <v>0</v>
      </c>
      <c r="L22" s="281"/>
      <c r="M22" s="281"/>
      <c r="N22" s="281"/>
      <c r="O22" s="281"/>
      <c r="P22" s="281"/>
      <c r="Q22" s="281"/>
      <c r="R22" s="282"/>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row>
    <row r="23" spans="1:76" s="9" customFormat="1" ht="23.25" customHeight="1" thickBot="1" x14ac:dyDescent="0.5">
      <c r="A23" s="267" t="s">
        <v>60</v>
      </c>
      <c r="B23" s="268"/>
      <c r="C23" s="268"/>
      <c r="D23" s="268"/>
      <c r="E23" s="268"/>
      <c r="F23" s="268"/>
      <c r="G23" s="268"/>
      <c r="H23" s="268"/>
      <c r="I23" s="268"/>
      <c r="J23" s="269"/>
      <c r="K23" s="242"/>
      <c r="L23" s="243"/>
      <c r="M23" s="243"/>
      <c r="N23" s="243"/>
      <c r="O23" s="243"/>
      <c r="P23" s="243"/>
      <c r="Q23" s="243"/>
      <c r="R23" s="244"/>
      <c r="S23" s="11"/>
      <c r="T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S23" s="11"/>
      <c r="BT23" s="11"/>
      <c r="BU23" s="11"/>
      <c r="BV23" s="11"/>
      <c r="BW23" s="11"/>
      <c r="BX23" s="11"/>
    </row>
    <row r="24" spans="1:76" s="15" customFormat="1" ht="23.25" customHeight="1" thickBot="1" x14ac:dyDescent="0.5">
      <c r="A24" s="251" t="s">
        <v>61</v>
      </c>
      <c r="B24" s="252"/>
      <c r="C24" s="252"/>
      <c r="D24" s="252"/>
      <c r="E24" s="252"/>
      <c r="F24" s="252"/>
      <c r="G24" s="252"/>
      <c r="H24" s="252"/>
      <c r="I24" s="252"/>
      <c r="J24" s="252"/>
      <c r="K24" s="283">
        <f>SUM(K22:R23)</f>
        <v>0</v>
      </c>
      <c r="L24" s="284"/>
      <c r="M24" s="284"/>
      <c r="N24" s="284"/>
      <c r="O24" s="284"/>
      <c r="P24" s="284"/>
      <c r="Q24" s="284"/>
      <c r="R24" s="285"/>
      <c r="S24" s="11"/>
      <c r="T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S24" s="11"/>
      <c r="BT24" s="11"/>
      <c r="BU24" s="11"/>
      <c r="BV24" s="11"/>
      <c r="BW24" s="11"/>
      <c r="BX24" s="11"/>
    </row>
    <row r="25" spans="1:76" s="9" customFormat="1" ht="23.25" customHeight="1" x14ac:dyDescent="0.45">
      <c r="A25" s="7"/>
      <c r="B25" s="7"/>
      <c r="C25" s="11"/>
      <c r="D25" s="11"/>
      <c r="E25" s="11"/>
      <c r="F25" s="11"/>
      <c r="G25" s="11"/>
      <c r="H25" s="11"/>
      <c r="I25" s="10"/>
      <c r="J25" s="10"/>
      <c r="K25" s="13"/>
      <c r="L25" s="290"/>
      <c r="M25" s="290"/>
      <c r="N25" s="11" t="s">
        <v>62</v>
      </c>
      <c r="P25" s="291"/>
      <c r="Q25" s="291"/>
      <c r="R25" s="11"/>
      <c r="S25" s="11"/>
      <c r="T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S25" s="11"/>
      <c r="BT25" s="11"/>
      <c r="BU25" s="11"/>
      <c r="BV25" s="11"/>
      <c r="BW25" s="11"/>
      <c r="BX25" s="11"/>
    </row>
    <row r="26" spans="1:76" s="9" customFormat="1" ht="30" customHeight="1" thickBot="1" x14ac:dyDescent="0.5">
      <c r="A26" s="292" t="s">
        <v>63</v>
      </c>
      <c r="B26" s="293"/>
      <c r="C26" s="293"/>
      <c r="D26" s="293"/>
      <c r="E26" s="293"/>
      <c r="F26" s="294"/>
      <c r="G26" s="10"/>
      <c r="H26" s="157" t="s">
        <v>64</v>
      </c>
      <c r="I26" s="175"/>
      <c r="J26" s="175"/>
      <c r="K26" s="175"/>
      <c r="L26" s="175"/>
      <c r="M26" s="160"/>
      <c r="N26" s="10"/>
      <c r="O26" s="128" t="s">
        <v>65</v>
      </c>
      <c r="P26" s="129"/>
      <c r="Q26" s="129"/>
      <c r="R26" s="129"/>
      <c r="S26" s="129"/>
      <c r="T26" s="129"/>
      <c r="U26" s="130"/>
      <c r="V26" s="10"/>
      <c r="W26" s="128" t="s">
        <v>66</v>
      </c>
      <c r="X26" s="129"/>
      <c r="Y26" s="129"/>
      <c r="Z26" s="129"/>
      <c r="AA26" s="129"/>
      <c r="AB26" s="129"/>
      <c r="AC26" s="130"/>
      <c r="AF26" s="157" t="s">
        <v>67</v>
      </c>
      <c r="AG26" s="175"/>
      <c r="AH26" s="175"/>
      <c r="AI26" s="175"/>
      <c r="AJ26" s="160"/>
      <c r="AO26" s="157" t="s">
        <v>67</v>
      </c>
      <c r="AP26" s="129"/>
      <c r="AQ26" s="129"/>
      <c r="AR26" s="130"/>
      <c r="AU26" s="137" t="s">
        <v>68</v>
      </c>
      <c r="AV26" s="179"/>
      <c r="AW26" s="179"/>
      <c r="AX26" s="179"/>
      <c r="AY26" s="179"/>
      <c r="AZ26" s="138"/>
    </row>
    <row r="27" spans="1:76" s="9" customFormat="1" ht="23.25" customHeight="1" x14ac:dyDescent="0.45">
      <c r="A27" s="209" t="s">
        <v>69</v>
      </c>
      <c r="B27" s="210"/>
      <c r="C27" s="210"/>
      <c r="D27" s="210"/>
      <c r="E27" s="210"/>
      <c r="F27" s="211"/>
      <c r="G27" s="7"/>
      <c r="H27" s="134" t="s">
        <v>70</v>
      </c>
      <c r="I27" s="135"/>
      <c r="J27" s="135"/>
      <c r="K27" s="135"/>
      <c r="L27" s="135"/>
      <c r="M27" s="136"/>
      <c r="N27" s="7"/>
      <c r="O27" s="131"/>
      <c r="P27" s="132"/>
      <c r="Q27" s="132"/>
      <c r="R27" s="132"/>
      <c r="S27" s="132"/>
      <c r="T27" s="132"/>
      <c r="U27" s="133"/>
      <c r="V27" s="10"/>
      <c r="W27" s="131"/>
      <c r="X27" s="132"/>
      <c r="Y27" s="132"/>
      <c r="Z27" s="132"/>
      <c r="AA27" s="132"/>
      <c r="AB27" s="132"/>
      <c r="AC27" s="133"/>
      <c r="AF27" s="134" t="s">
        <v>71</v>
      </c>
      <c r="AG27" s="135"/>
      <c r="AH27" s="135"/>
      <c r="AI27" s="135"/>
      <c r="AJ27" s="136"/>
      <c r="AO27" s="134" t="s">
        <v>72</v>
      </c>
      <c r="AP27" s="135"/>
      <c r="AQ27" s="135"/>
      <c r="AR27" s="136"/>
      <c r="AU27" s="139"/>
      <c r="AV27" s="289"/>
      <c r="AW27" s="289"/>
      <c r="AX27" s="289"/>
      <c r="AY27" s="289"/>
      <c r="AZ27" s="140"/>
      <c r="BG27" s="295" t="s">
        <v>73</v>
      </c>
      <c r="BH27" s="296"/>
      <c r="BI27" s="296"/>
      <c r="BJ27" s="297"/>
    </row>
    <row r="28" spans="1:76" s="9" customFormat="1" ht="23.25" customHeight="1" thickBot="1" x14ac:dyDescent="0.5">
      <c r="A28" s="212"/>
      <c r="B28" s="213"/>
      <c r="C28" s="213"/>
      <c r="D28" s="213"/>
      <c r="E28" s="213"/>
      <c r="F28" s="214"/>
      <c r="G28" s="11"/>
      <c r="H28" s="134" t="s">
        <v>74</v>
      </c>
      <c r="I28" s="135"/>
      <c r="J28" s="136"/>
      <c r="K28" s="265"/>
      <c r="L28" s="247"/>
      <c r="M28" s="301"/>
      <c r="N28" s="11"/>
      <c r="O28" s="131"/>
      <c r="P28" s="132"/>
      <c r="Q28" s="132"/>
      <c r="R28" s="132"/>
      <c r="S28" s="132"/>
      <c r="T28" s="132"/>
      <c r="U28" s="133"/>
      <c r="V28" s="10"/>
      <c r="W28" s="131"/>
      <c r="X28" s="132"/>
      <c r="Y28" s="132"/>
      <c r="Z28" s="132"/>
      <c r="AA28" s="132"/>
      <c r="AB28" s="132"/>
      <c r="AC28" s="133"/>
      <c r="AF28" s="221" t="s">
        <v>75</v>
      </c>
      <c r="AG28" s="222"/>
      <c r="AH28" s="222"/>
      <c r="AI28" s="222"/>
      <c r="AJ28" s="223"/>
      <c r="AO28" s="154" t="s">
        <v>75</v>
      </c>
      <c r="AP28" s="155"/>
      <c r="AQ28" s="155"/>
      <c r="AR28" s="156"/>
      <c r="AU28" s="139"/>
      <c r="AV28" s="289"/>
      <c r="AW28" s="289"/>
      <c r="AX28" s="289"/>
      <c r="AY28" s="289"/>
      <c r="AZ28" s="140"/>
      <c r="BG28" s="298"/>
      <c r="BH28" s="299"/>
      <c r="BI28" s="299"/>
      <c r="BJ28" s="300"/>
    </row>
    <row r="29" spans="1:76" s="9" customFormat="1" ht="23.25" customHeight="1" thickBot="1" x14ac:dyDescent="0.5">
      <c r="A29" s="302" t="s">
        <v>76</v>
      </c>
      <c r="B29" s="303"/>
      <c r="C29" s="303"/>
      <c r="D29" s="303"/>
      <c r="E29" s="303"/>
      <c r="F29" s="304"/>
      <c r="G29" s="11"/>
      <c r="H29" s="121" t="s">
        <v>75</v>
      </c>
      <c r="I29" s="122"/>
      <c r="J29" s="122"/>
      <c r="K29" s="305"/>
      <c r="L29" s="306"/>
      <c r="M29" s="307"/>
      <c r="N29" s="11"/>
      <c r="O29" s="121" t="s">
        <v>75</v>
      </c>
      <c r="P29" s="122"/>
      <c r="Q29" s="122"/>
      <c r="R29" s="305"/>
      <c r="S29" s="306"/>
      <c r="T29" s="306"/>
      <c r="U29" s="307"/>
      <c r="V29" s="16"/>
      <c r="W29" s="121" t="s">
        <v>75</v>
      </c>
      <c r="X29" s="122"/>
      <c r="Y29" s="122"/>
      <c r="Z29" s="305"/>
      <c r="AA29" s="306"/>
      <c r="AB29" s="306"/>
      <c r="AC29" s="307"/>
      <c r="AF29" s="308">
        <f>SUM(W20,Z20,AC20,AF20,AI20,AL20,AO20,AR20,AU20,AX20,BA20,BD20,BG20,BJ20,BM20,BS20,,A30,K29,R29,Z29)</f>
        <v>0</v>
      </c>
      <c r="AG29" s="309"/>
      <c r="AH29" s="309"/>
      <c r="AI29" s="309"/>
      <c r="AJ29" s="310"/>
      <c r="AO29" s="311">
        <f>AF29*1.5</f>
        <v>0</v>
      </c>
      <c r="AP29" s="312"/>
      <c r="AQ29" s="312"/>
      <c r="AR29" s="313"/>
      <c r="AU29" s="314">
        <f>AO29</f>
        <v>0</v>
      </c>
      <c r="AV29" s="315"/>
      <c r="AW29" s="315"/>
      <c r="AX29" s="315"/>
      <c r="AY29" s="315"/>
      <c r="AZ29" s="316"/>
    </row>
    <row r="30" spans="1:76" s="9" customFormat="1" ht="23.25" customHeight="1" thickBot="1" x14ac:dyDescent="0.5">
      <c r="A30" s="317">
        <f>K24+S20</f>
        <v>0</v>
      </c>
      <c r="B30" s="318"/>
      <c r="C30" s="318"/>
      <c r="D30" s="318"/>
      <c r="E30" s="318"/>
      <c r="F30" s="319"/>
      <c r="G30" s="11"/>
      <c r="H30" s="11"/>
      <c r="I30" s="10"/>
      <c r="J30" s="10"/>
      <c r="K30" s="7" t="s">
        <v>77</v>
      </c>
      <c r="L30" s="7"/>
      <c r="M30" s="7"/>
      <c r="N30" s="11"/>
      <c r="O30" s="11"/>
      <c r="P30" s="11"/>
      <c r="Q30" s="11"/>
      <c r="R30" s="11"/>
      <c r="S30" s="10" t="s">
        <v>78</v>
      </c>
      <c r="T30" s="10"/>
      <c r="U30" s="7"/>
      <c r="Y30" s="11"/>
      <c r="Z30" s="17"/>
      <c r="AA30" s="320" t="s">
        <v>79</v>
      </c>
      <c r="AB30" s="320"/>
      <c r="AD30" s="7"/>
      <c r="AG30" s="321" t="s">
        <v>80</v>
      </c>
      <c r="AH30" s="321"/>
      <c r="AI30" s="321"/>
      <c r="AJ30" s="7"/>
      <c r="AO30" s="273" t="s">
        <v>81</v>
      </c>
      <c r="AP30" s="273"/>
      <c r="AQ30" s="273"/>
      <c r="AR30" s="273"/>
      <c r="AW30" s="176" t="s">
        <v>82</v>
      </c>
      <c r="AX30" s="176"/>
      <c r="BF30" s="331" t="s">
        <v>83</v>
      </c>
      <c r="BG30" s="331"/>
      <c r="BH30" s="331"/>
      <c r="BI30" s="331"/>
      <c r="BJ30" s="331"/>
      <c r="BK30" s="331"/>
      <c r="BL30" s="331"/>
      <c r="BM30" s="331"/>
    </row>
    <row r="31" spans="1:76" s="9" customFormat="1" ht="23.25" customHeight="1" x14ac:dyDescent="0.45">
      <c r="A31" s="18"/>
      <c r="B31" s="18"/>
      <c r="C31" s="330" t="s">
        <v>84</v>
      </c>
      <c r="D31" s="330"/>
      <c r="E31" s="18"/>
      <c r="F31" s="18"/>
      <c r="G31" s="18"/>
      <c r="H31" s="18"/>
      <c r="S31" s="11"/>
      <c r="T31" s="11"/>
      <c r="U31" s="11"/>
      <c r="V31" s="11"/>
      <c r="W31" s="11"/>
      <c r="X31" s="11"/>
      <c r="Y31" s="11"/>
      <c r="Z31" s="10"/>
      <c r="AA31" s="10"/>
      <c r="AB31" s="10"/>
      <c r="AC31" s="10"/>
      <c r="AD31" s="10"/>
      <c r="AE31" s="7"/>
      <c r="AF31" s="7"/>
      <c r="AG31" s="7"/>
      <c r="AH31" s="7"/>
      <c r="AI31" s="7"/>
      <c r="AJ31" s="7"/>
      <c r="AK31" s="7"/>
      <c r="AL31" s="7"/>
      <c r="AM31" s="7"/>
      <c r="AN31" s="7"/>
      <c r="AO31" s="7"/>
      <c r="AP31" s="7"/>
      <c r="AU31" s="332" t="s">
        <v>85</v>
      </c>
      <c r="AV31" s="333"/>
      <c r="AW31" s="333"/>
      <c r="AX31" s="333"/>
      <c r="AY31" s="333"/>
      <c r="AZ31" s="334"/>
      <c r="BF31" s="331"/>
      <c r="BG31" s="331"/>
      <c r="BH31" s="331"/>
      <c r="BI31" s="331"/>
      <c r="BJ31" s="331"/>
      <c r="BK31" s="331"/>
      <c r="BL31" s="331"/>
      <c r="BM31" s="331"/>
      <c r="BV31" s="143" t="s">
        <v>23</v>
      </c>
      <c r="BW31" s="144"/>
      <c r="BX31" s="145"/>
    </row>
    <row r="32" spans="1:76" s="9" customFormat="1" ht="23.25" customHeight="1" x14ac:dyDescent="0.45">
      <c r="A32" s="338"/>
      <c r="B32" s="338"/>
      <c r="C32" s="338"/>
      <c r="D32" s="338"/>
      <c r="E32" s="338"/>
      <c r="F32" s="338"/>
      <c r="G32" s="18"/>
      <c r="N32" s="19"/>
      <c r="O32" s="19"/>
      <c r="P32" s="19"/>
      <c r="Q32" s="19"/>
      <c r="R32" s="19"/>
      <c r="S32" s="19"/>
      <c r="T32" s="19"/>
      <c r="U32" s="19"/>
      <c r="V32" s="19"/>
      <c r="W32" s="19"/>
      <c r="X32" s="19"/>
      <c r="Y32" s="19"/>
      <c r="AU32" s="335"/>
      <c r="AV32" s="336"/>
      <c r="AW32" s="336"/>
      <c r="AX32" s="336"/>
      <c r="AY32" s="336"/>
      <c r="AZ32" s="337"/>
      <c r="BV32" s="146"/>
      <c r="BW32" s="147"/>
      <c r="BX32" s="148"/>
    </row>
    <row r="33" spans="1:76" s="9" customFormat="1" ht="23.25" customHeight="1" thickBot="1" x14ac:dyDescent="0.5">
      <c r="A33" s="338"/>
      <c r="B33" s="338"/>
      <c r="C33" s="338"/>
      <c r="D33" s="338"/>
      <c r="E33" s="338"/>
      <c r="F33" s="338"/>
      <c r="G33" s="18"/>
      <c r="N33" s="19"/>
      <c r="O33" s="19"/>
      <c r="P33" s="19"/>
      <c r="Q33" s="19"/>
      <c r="R33" s="19"/>
      <c r="S33" s="19"/>
      <c r="T33" s="19"/>
      <c r="U33" s="19"/>
      <c r="V33" s="19"/>
      <c r="W33" s="19"/>
      <c r="X33" s="19"/>
      <c r="Y33" s="19"/>
      <c r="AU33" s="335"/>
      <c r="AV33" s="336"/>
      <c r="AW33" s="336"/>
      <c r="AX33" s="336"/>
      <c r="AY33" s="336"/>
      <c r="AZ33" s="337"/>
      <c r="BV33" s="149"/>
      <c r="BW33" s="150"/>
      <c r="BX33" s="151"/>
    </row>
    <row r="34" spans="1:76" s="9" customFormat="1" ht="23.25" customHeight="1" x14ac:dyDescent="0.45">
      <c r="A34" s="338"/>
      <c r="B34" s="338"/>
      <c r="C34" s="338"/>
      <c r="D34" s="338"/>
      <c r="E34" s="338"/>
      <c r="F34" s="338"/>
      <c r="G34" s="18"/>
      <c r="AA34" s="10"/>
      <c r="AB34" s="10"/>
      <c r="AC34" s="10"/>
      <c r="AD34" s="10"/>
      <c r="AU34" s="335"/>
      <c r="AV34" s="336"/>
      <c r="AW34" s="336"/>
      <c r="AX34" s="336"/>
      <c r="AY34" s="336"/>
      <c r="AZ34" s="337"/>
      <c r="BV34" s="339"/>
      <c r="BW34" s="340"/>
      <c r="BX34" s="341"/>
    </row>
    <row r="35" spans="1:76" s="9" customFormat="1" ht="23.25" customHeight="1" x14ac:dyDescent="0.45">
      <c r="A35" s="132"/>
      <c r="B35" s="132"/>
      <c r="C35" s="342"/>
      <c r="D35" s="342"/>
      <c r="E35" s="342"/>
      <c r="F35" s="342"/>
      <c r="G35" s="18"/>
      <c r="S35" s="7"/>
      <c r="T35" s="7"/>
      <c r="U35" s="7"/>
      <c r="V35" s="7"/>
      <c r="W35" s="7"/>
      <c r="X35" s="7"/>
      <c r="Y35" s="7"/>
      <c r="AU35" s="335"/>
      <c r="AV35" s="336"/>
      <c r="AW35" s="336"/>
      <c r="AX35" s="336"/>
      <c r="AY35" s="336"/>
      <c r="AZ35" s="337"/>
      <c r="BV35" s="325"/>
      <c r="BW35" s="184"/>
      <c r="BX35" s="326"/>
    </row>
    <row r="36" spans="1:76" s="9" customFormat="1" ht="23.25" customHeight="1" thickBot="1" x14ac:dyDescent="0.5">
      <c r="A36" s="20"/>
      <c r="B36" s="20"/>
      <c r="C36" s="20"/>
      <c r="D36" s="321"/>
      <c r="E36" s="321"/>
      <c r="F36" s="20"/>
      <c r="G36" s="18"/>
      <c r="H36" s="21">
        <f>ROUNDDOWN(K24*2/3+C29/3,0)</f>
        <v>0</v>
      </c>
      <c r="J36" s="19"/>
      <c r="K36" s="321"/>
      <c r="L36" s="321"/>
      <c r="M36" s="19"/>
      <c r="N36" s="19"/>
      <c r="O36" s="19"/>
      <c r="P36" s="19"/>
      <c r="Q36" s="19"/>
      <c r="R36" s="19"/>
      <c r="S36" s="7"/>
      <c r="T36" s="7"/>
      <c r="U36" s="7"/>
      <c r="V36" s="7"/>
      <c r="W36" s="7"/>
      <c r="X36" s="7"/>
      <c r="Y36" s="7"/>
      <c r="AU36" s="335"/>
      <c r="AV36" s="336"/>
      <c r="AW36" s="336"/>
      <c r="AX36" s="336"/>
      <c r="AY36" s="336"/>
      <c r="AZ36" s="337"/>
      <c r="BG36" s="143" t="s">
        <v>86</v>
      </c>
      <c r="BH36" s="144"/>
      <c r="BI36" s="144"/>
      <c r="BJ36" s="144"/>
      <c r="BK36" s="144"/>
      <c r="BL36" s="144"/>
      <c r="BM36" s="144"/>
      <c r="BN36" s="144"/>
      <c r="BO36" s="144"/>
      <c r="BP36" s="144"/>
      <c r="BQ36" s="144"/>
      <c r="BR36" s="144"/>
      <c r="BS36" s="144"/>
      <c r="BT36" s="145"/>
      <c r="BV36" s="325"/>
      <c r="BW36" s="184"/>
      <c r="BX36" s="326"/>
    </row>
    <row r="37" spans="1:76" s="9" customFormat="1" ht="23.25" customHeight="1" thickBot="1" x14ac:dyDescent="0.5">
      <c r="A37" s="18"/>
      <c r="B37" s="18"/>
      <c r="C37" s="210"/>
      <c r="D37" s="210"/>
      <c r="E37" s="18"/>
      <c r="F37" s="18"/>
      <c r="G37" s="18"/>
      <c r="H37" s="18"/>
      <c r="J37" s="19"/>
      <c r="K37" s="19"/>
      <c r="L37" s="19"/>
      <c r="M37" s="19"/>
      <c r="N37" s="19"/>
      <c r="O37" s="19"/>
      <c r="P37" s="19"/>
      <c r="Q37" s="19"/>
      <c r="R37" s="19"/>
      <c r="S37" s="11"/>
      <c r="T37" s="11"/>
      <c r="U37" s="11"/>
      <c r="V37" s="11"/>
      <c r="W37" s="11"/>
      <c r="X37" s="11"/>
      <c r="Y37" s="11"/>
      <c r="AU37" s="322"/>
      <c r="AV37" s="323"/>
      <c r="AW37" s="323"/>
      <c r="AX37" s="323"/>
      <c r="AY37" s="323"/>
      <c r="AZ37" s="324"/>
      <c r="BG37" s="146"/>
      <c r="BH37" s="147"/>
      <c r="BI37" s="147"/>
      <c r="BJ37" s="147"/>
      <c r="BK37" s="147"/>
      <c r="BL37" s="147"/>
      <c r="BM37" s="147"/>
      <c r="BN37" s="147"/>
      <c r="BO37" s="147"/>
      <c r="BP37" s="147"/>
      <c r="BQ37" s="147"/>
      <c r="BR37" s="147"/>
      <c r="BS37" s="147"/>
      <c r="BT37" s="148"/>
      <c r="BV37" s="325"/>
      <c r="BW37" s="184"/>
      <c r="BX37" s="326"/>
    </row>
    <row r="38" spans="1:76" s="9" customFormat="1" ht="23.25" customHeight="1" x14ac:dyDescent="0.45">
      <c r="A38" s="143" t="s">
        <v>87</v>
      </c>
      <c r="B38" s="144"/>
      <c r="C38" s="144"/>
      <c r="D38" s="144"/>
      <c r="E38" s="144"/>
      <c r="F38" s="144"/>
      <c r="G38" s="144"/>
      <c r="H38" s="144"/>
      <c r="I38" s="144"/>
      <c r="J38" s="144"/>
      <c r="K38" s="144"/>
      <c r="L38" s="144"/>
      <c r="M38" s="144"/>
      <c r="N38" s="144"/>
      <c r="O38" s="144"/>
      <c r="P38" s="145"/>
      <c r="Q38" s="19"/>
      <c r="R38" s="19"/>
      <c r="S38" s="7"/>
      <c r="T38" s="7"/>
      <c r="U38" s="7"/>
      <c r="V38" s="7"/>
      <c r="W38" s="7"/>
      <c r="X38" s="7"/>
      <c r="Y38" s="7"/>
      <c r="AU38" s="22"/>
      <c r="AW38" s="330" t="s">
        <v>88</v>
      </c>
      <c r="AX38" s="330"/>
      <c r="AZ38" s="19"/>
      <c r="BG38" s="146"/>
      <c r="BH38" s="147"/>
      <c r="BI38" s="147"/>
      <c r="BJ38" s="147"/>
      <c r="BK38" s="147"/>
      <c r="BL38" s="147"/>
      <c r="BM38" s="147"/>
      <c r="BN38" s="147"/>
      <c r="BO38" s="147"/>
      <c r="BP38" s="147"/>
      <c r="BQ38" s="147"/>
      <c r="BR38" s="147"/>
      <c r="BS38" s="147"/>
      <c r="BT38" s="148"/>
      <c r="BV38" s="325"/>
      <c r="BW38" s="184"/>
      <c r="BX38" s="326"/>
    </row>
    <row r="39" spans="1:76" s="9" customFormat="1" ht="23.25" customHeight="1" x14ac:dyDescent="0.45">
      <c r="A39" s="146"/>
      <c r="B39" s="147"/>
      <c r="C39" s="147"/>
      <c r="D39" s="147"/>
      <c r="E39" s="147"/>
      <c r="F39" s="147"/>
      <c r="G39" s="147"/>
      <c r="H39" s="147"/>
      <c r="I39" s="147"/>
      <c r="J39" s="147"/>
      <c r="K39" s="147"/>
      <c r="L39" s="147"/>
      <c r="M39" s="147"/>
      <c r="N39" s="147"/>
      <c r="O39" s="147"/>
      <c r="P39" s="148"/>
      <c r="Q39" s="19"/>
      <c r="R39" s="19"/>
      <c r="S39" s="11"/>
      <c r="T39" s="11"/>
      <c r="U39" s="11"/>
      <c r="V39" s="11"/>
      <c r="W39" s="11"/>
      <c r="X39" s="11"/>
      <c r="Y39" s="11"/>
      <c r="AR39" s="19"/>
      <c r="AS39" s="19"/>
      <c r="AT39" s="19"/>
      <c r="AU39" s="19"/>
      <c r="AV39" s="19"/>
      <c r="AW39" s="19"/>
      <c r="BG39" s="327"/>
      <c r="BH39" s="328"/>
      <c r="BI39" s="328"/>
      <c r="BJ39" s="328"/>
      <c r="BK39" s="328"/>
      <c r="BL39" s="328"/>
      <c r="BM39" s="328"/>
      <c r="BN39" s="328"/>
      <c r="BO39" s="328"/>
      <c r="BP39" s="328"/>
      <c r="BQ39" s="328"/>
      <c r="BR39" s="328"/>
      <c r="BS39" s="328"/>
      <c r="BT39" s="329"/>
      <c r="BV39" s="325"/>
      <c r="BW39" s="184"/>
      <c r="BX39" s="326"/>
    </row>
    <row r="40" spans="1:76" s="9" customFormat="1" ht="23.25" customHeight="1" thickBot="1" x14ac:dyDescent="0.5">
      <c r="A40" s="146"/>
      <c r="B40" s="147"/>
      <c r="C40" s="147"/>
      <c r="D40" s="147"/>
      <c r="E40" s="147"/>
      <c r="F40" s="147"/>
      <c r="G40" s="147"/>
      <c r="H40" s="147"/>
      <c r="I40" s="147"/>
      <c r="J40" s="147"/>
      <c r="K40" s="147"/>
      <c r="L40" s="147"/>
      <c r="M40" s="147"/>
      <c r="N40" s="147"/>
      <c r="O40" s="147"/>
      <c r="P40" s="148"/>
      <c r="AR40" s="19"/>
      <c r="AS40" s="19"/>
      <c r="AT40" s="19"/>
      <c r="AU40" s="19"/>
      <c r="AV40" s="19"/>
      <c r="AW40" s="19"/>
      <c r="BV40" s="325"/>
      <c r="BW40" s="184"/>
      <c r="BX40" s="326"/>
    </row>
    <row r="41" spans="1:76" s="9" customFormat="1" ht="23.25" customHeight="1" thickBot="1" x14ac:dyDescent="0.5">
      <c r="A41" s="327"/>
      <c r="B41" s="328"/>
      <c r="C41" s="328"/>
      <c r="D41" s="328"/>
      <c r="E41" s="328"/>
      <c r="F41" s="328"/>
      <c r="G41" s="328"/>
      <c r="H41" s="328"/>
      <c r="I41" s="328"/>
      <c r="J41" s="328"/>
      <c r="K41" s="328"/>
      <c r="L41" s="328"/>
      <c r="M41" s="328"/>
      <c r="N41" s="328"/>
      <c r="O41" s="328"/>
      <c r="P41" s="329"/>
      <c r="BM41" s="295" t="s">
        <v>73</v>
      </c>
      <c r="BN41" s="296"/>
      <c r="BO41" s="296"/>
      <c r="BP41" s="297"/>
      <c r="BV41" s="343"/>
      <c r="BW41" s="344"/>
      <c r="BX41" s="345"/>
    </row>
    <row r="42" spans="1:76" s="9" customFormat="1" ht="23.25" customHeight="1" thickBot="1" x14ac:dyDescent="0.5">
      <c r="BD42" s="346" t="s">
        <v>89</v>
      </c>
      <c r="BE42" s="346"/>
      <c r="BF42" s="346"/>
      <c r="BG42" s="346"/>
      <c r="BH42" s="346"/>
      <c r="BI42" s="346"/>
      <c r="BJ42" s="346"/>
      <c r="BK42" s="346"/>
      <c r="BL42" s="347"/>
      <c r="BM42" s="298"/>
      <c r="BN42" s="299"/>
      <c r="BO42" s="299"/>
      <c r="BP42" s="300"/>
      <c r="BS42" s="348" t="s">
        <v>90</v>
      </c>
      <c r="BT42" s="349"/>
      <c r="BU42" s="350"/>
      <c r="BV42" s="351">
        <f>SUM(BV34:BX41)</f>
        <v>0</v>
      </c>
      <c r="BW42" s="351"/>
      <c r="BX42" s="351"/>
    </row>
    <row r="43" spans="1:76" s="9" customFormat="1" ht="23.25" customHeight="1" x14ac:dyDescent="0.45">
      <c r="BX43" s="9" t="s">
        <v>91</v>
      </c>
    </row>
  </sheetData>
  <mergeCells count="325">
    <mergeCell ref="BV41:BX41"/>
    <mergeCell ref="BD42:BL42"/>
    <mergeCell ref="BS42:BU42"/>
    <mergeCell ref="BV42:BX42"/>
    <mergeCell ref="K36:L36"/>
    <mergeCell ref="BG36:BT39"/>
    <mergeCell ref="BV36:BX36"/>
    <mergeCell ref="A30:F30"/>
    <mergeCell ref="AA30:AB30"/>
    <mergeCell ref="AG30:AI30"/>
    <mergeCell ref="AO30:AR30"/>
    <mergeCell ref="AW30:AX30"/>
    <mergeCell ref="C37:D37"/>
    <mergeCell ref="AU37:AZ37"/>
    <mergeCell ref="BV37:BX37"/>
    <mergeCell ref="A38:P41"/>
    <mergeCell ref="AW38:AX38"/>
    <mergeCell ref="BV38:BX38"/>
    <mergeCell ref="BV39:BX39"/>
    <mergeCell ref="BF30:BM31"/>
    <mergeCell ref="C31:D31"/>
    <mergeCell ref="AU31:AZ36"/>
    <mergeCell ref="BV31:BX33"/>
    <mergeCell ref="A32:F34"/>
    <mergeCell ref="BV34:BX34"/>
    <mergeCell ref="A35:B35"/>
    <mergeCell ref="C35:F35"/>
    <mergeCell ref="BV35:BX35"/>
    <mergeCell ref="D36:E36"/>
    <mergeCell ref="BV40:BX40"/>
    <mergeCell ref="BM41:BP42"/>
    <mergeCell ref="BG27:BJ28"/>
    <mergeCell ref="H28:J28"/>
    <mergeCell ref="K28:M28"/>
    <mergeCell ref="AF28:AJ28"/>
    <mergeCell ref="AO28:AR28"/>
    <mergeCell ref="A29:F29"/>
    <mergeCell ref="H29:J29"/>
    <mergeCell ref="K29:M29"/>
    <mergeCell ref="O29:Q29"/>
    <mergeCell ref="R29:U29"/>
    <mergeCell ref="W29:Y29"/>
    <mergeCell ref="Z29:AC29"/>
    <mergeCell ref="AF29:AJ29"/>
    <mergeCell ref="AO29:AR29"/>
    <mergeCell ref="AU29:AZ29"/>
    <mergeCell ref="AF26:AJ26"/>
    <mergeCell ref="AO26:AR26"/>
    <mergeCell ref="AU26:AZ28"/>
    <mergeCell ref="A27:F28"/>
    <mergeCell ref="H27:M27"/>
    <mergeCell ref="AF27:AJ27"/>
    <mergeCell ref="AO27:AR27"/>
    <mergeCell ref="L25:M25"/>
    <mergeCell ref="P25:Q25"/>
    <mergeCell ref="A26:F26"/>
    <mergeCell ref="H26:M26"/>
    <mergeCell ref="O26:U28"/>
    <mergeCell ref="W26:AC28"/>
    <mergeCell ref="A22:J22"/>
    <mergeCell ref="K22:R22"/>
    <mergeCell ref="A23:J23"/>
    <mergeCell ref="K23:R23"/>
    <mergeCell ref="A24:J24"/>
    <mergeCell ref="K24:R24"/>
    <mergeCell ref="BJ20:BL20"/>
    <mergeCell ref="BM20:BO20"/>
    <mergeCell ref="BP20:BR20"/>
    <mergeCell ref="A21:J21"/>
    <mergeCell ref="K21:R21"/>
    <mergeCell ref="S21:T21"/>
    <mergeCell ref="AR20:AT20"/>
    <mergeCell ref="AU20:AW20"/>
    <mergeCell ref="AX20:AZ20"/>
    <mergeCell ref="BA20:BC20"/>
    <mergeCell ref="BD20:BF20"/>
    <mergeCell ref="BG20:BI20"/>
    <mergeCell ref="Z20:AB20"/>
    <mergeCell ref="AC20:AE20"/>
    <mergeCell ref="AF20:AH20"/>
    <mergeCell ref="AI20:AK20"/>
    <mergeCell ref="AL20:AN20"/>
    <mergeCell ref="AO20:AQ20"/>
    <mergeCell ref="BJ19:BL19"/>
    <mergeCell ref="BM19:BO19"/>
    <mergeCell ref="BP19:BR19"/>
    <mergeCell ref="BS19:BU19"/>
    <mergeCell ref="BV19:BX19"/>
    <mergeCell ref="A20:J20"/>
    <mergeCell ref="K20:R20"/>
    <mergeCell ref="S20:T20"/>
    <mergeCell ref="U20:V20"/>
    <mergeCell ref="W20:Y20"/>
    <mergeCell ref="AR19:AT19"/>
    <mergeCell ref="AU19:AW19"/>
    <mergeCell ref="AX19:AZ19"/>
    <mergeCell ref="BA19:BC19"/>
    <mergeCell ref="BD19:BF19"/>
    <mergeCell ref="BG19:BI19"/>
    <mergeCell ref="Z19:AB19"/>
    <mergeCell ref="AC19:AE19"/>
    <mergeCell ref="AF19:AH19"/>
    <mergeCell ref="AI19:AK19"/>
    <mergeCell ref="AL19:AN19"/>
    <mergeCell ref="AO19:AQ19"/>
    <mergeCell ref="BS20:BU20"/>
    <mergeCell ref="BV20:BX20"/>
    <mergeCell ref="A19:D19"/>
    <mergeCell ref="E19:F19"/>
    <mergeCell ref="G19:H19"/>
    <mergeCell ref="I19:J19"/>
    <mergeCell ref="K19:R19"/>
    <mergeCell ref="S19:T19"/>
    <mergeCell ref="U19:V19"/>
    <mergeCell ref="W19:Y19"/>
    <mergeCell ref="BA18:BC18"/>
    <mergeCell ref="AI18:AK18"/>
    <mergeCell ref="AL18:AN18"/>
    <mergeCell ref="AO18:AQ18"/>
    <mergeCell ref="AR18:AT18"/>
    <mergeCell ref="AU18:AW18"/>
    <mergeCell ref="AX18:AZ18"/>
    <mergeCell ref="S18:T18"/>
    <mergeCell ref="U18:V18"/>
    <mergeCell ref="BJ17:BL17"/>
    <mergeCell ref="BM17:BO17"/>
    <mergeCell ref="BP17:BR17"/>
    <mergeCell ref="BS17:BU17"/>
    <mergeCell ref="BV17:BX17"/>
    <mergeCell ref="BD17:BF17"/>
    <mergeCell ref="BG17:BI17"/>
    <mergeCell ref="BS18:BU18"/>
    <mergeCell ref="BV18:BX18"/>
    <mergeCell ref="BD18:BF18"/>
    <mergeCell ref="BG18:BI18"/>
    <mergeCell ref="BJ18:BL18"/>
    <mergeCell ref="BM18:BO18"/>
    <mergeCell ref="BP18:BR18"/>
    <mergeCell ref="A18:D18"/>
    <mergeCell ref="E18:F18"/>
    <mergeCell ref="G18:H18"/>
    <mergeCell ref="I18:J18"/>
    <mergeCell ref="K18:R18"/>
    <mergeCell ref="AR17:AT17"/>
    <mergeCell ref="AU17:AW17"/>
    <mergeCell ref="AX17:AZ17"/>
    <mergeCell ref="BA17:BC17"/>
    <mergeCell ref="Z17:AB17"/>
    <mergeCell ref="AC17:AE17"/>
    <mergeCell ref="AF17:AH17"/>
    <mergeCell ref="AI17:AK17"/>
    <mergeCell ref="AL17:AN17"/>
    <mergeCell ref="AO17:AQ17"/>
    <mergeCell ref="W18:Y18"/>
    <mergeCell ref="Z18:AB18"/>
    <mergeCell ref="AC18:AE18"/>
    <mergeCell ref="AF18:AH18"/>
    <mergeCell ref="A17:D17"/>
    <mergeCell ref="E17:F17"/>
    <mergeCell ref="G17:H17"/>
    <mergeCell ref="I17:J17"/>
    <mergeCell ref="K17:R17"/>
    <mergeCell ref="S17:T17"/>
    <mergeCell ref="U17:V17"/>
    <mergeCell ref="W17:Y17"/>
    <mergeCell ref="BA16:BC16"/>
    <mergeCell ref="AI16:AK16"/>
    <mergeCell ref="AL16:AN16"/>
    <mergeCell ref="AO16:AQ16"/>
    <mergeCell ref="AR16:AT16"/>
    <mergeCell ref="AU16:AW16"/>
    <mergeCell ref="AX16:AZ16"/>
    <mergeCell ref="S16:T16"/>
    <mergeCell ref="U16:V16"/>
    <mergeCell ref="BJ15:BL15"/>
    <mergeCell ref="BM15:BO15"/>
    <mergeCell ref="BP15:BR15"/>
    <mergeCell ref="BS15:BU15"/>
    <mergeCell ref="BV15:BX15"/>
    <mergeCell ref="BD15:BF15"/>
    <mergeCell ref="BG15:BI15"/>
    <mergeCell ref="BS16:BU16"/>
    <mergeCell ref="BV16:BX16"/>
    <mergeCell ref="BD16:BF16"/>
    <mergeCell ref="BG16:BI16"/>
    <mergeCell ref="BJ16:BL16"/>
    <mergeCell ref="BM16:BO16"/>
    <mergeCell ref="BP16:BR16"/>
    <mergeCell ref="BA15:BC15"/>
    <mergeCell ref="Z15:AB15"/>
    <mergeCell ref="AC15:AE15"/>
    <mergeCell ref="AF15:AH15"/>
    <mergeCell ref="AI15:AK15"/>
    <mergeCell ref="AL15:AN15"/>
    <mergeCell ref="AO15:AQ15"/>
    <mergeCell ref="W16:Y16"/>
    <mergeCell ref="Z16:AB16"/>
    <mergeCell ref="AC16:AE16"/>
    <mergeCell ref="AF16:AH16"/>
    <mergeCell ref="U14:V14"/>
    <mergeCell ref="A16:D16"/>
    <mergeCell ref="E16:F16"/>
    <mergeCell ref="G16:H16"/>
    <mergeCell ref="I16:J16"/>
    <mergeCell ref="K16:R16"/>
    <mergeCell ref="AR15:AT15"/>
    <mergeCell ref="AU15:AW15"/>
    <mergeCell ref="AX15:AZ15"/>
    <mergeCell ref="BM13:BO13"/>
    <mergeCell ref="BP13:BR13"/>
    <mergeCell ref="BS13:BU13"/>
    <mergeCell ref="BV13:BX13"/>
    <mergeCell ref="BD13:BF13"/>
    <mergeCell ref="BG13:BI13"/>
    <mergeCell ref="BS14:BU14"/>
    <mergeCell ref="BV14:BX14"/>
    <mergeCell ref="A15:D15"/>
    <mergeCell ref="E15:F15"/>
    <mergeCell ref="G15:H15"/>
    <mergeCell ref="I15:J15"/>
    <mergeCell ref="K15:R15"/>
    <mergeCell ref="S15:T15"/>
    <mergeCell ref="U15:V15"/>
    <mergeCell ref="W15:Y15"/>
    <mergeCell ref="BA14:BC14"/>
    <mergeCell ref="BD14:BF14"/>
    <mergeCell ref="BG14:BI14"/>
    <mergeCell ref="BJ14:BL14"/>
    <mergeCell ref="BM14:BO14"/>
    <mergeCell ref="BP14:BR14"/>
    <mergeCell ref="AI14:AK14"/>
    <mergeCell ref="AL14:AN14"/>
    <mergeCell ref="A14:D14"/>
    <mergeCell ref="E14:F14"/>
    <mergeCell ref="G14:H14"/>
    <mergeCell ref="I14:J14"/>
    <mergeCell ref="K14:R14"/>
    <mergeCell ref="AR13:AT13"/>
    <mergeCell ref="AU13:AW13"/>
    <mergeCell ref="AX13:AZ13"/>
    <mergeCell ref="BA13:BC13"/>
    <mergeCell ref="Z13:AB13"/>
    <mergeCell ref="AC13:AE13"/>
    <mergeCell ref="AF13:AH13"/>
    <mergeCell ref="AI13:AK13"/>
    <mergeCell ref="AL13:AN13"/>
    <mergeCell ref="AO13:AQ13"/>
    <mergeCell ref="W14:Y14"/>
    <mergeCell ref="Z14:AB14"/>
    <mergeCell ref="AC14:AE14"/>
    <mergeCell ref="AF14:AH14"/>
    <mergeCell ref="AO14:AQ14"/>
    <mergeCell ref="AR14:AT14"/>
    <mergeCell ref="AU14:AW14"/>
    <mergeCell ref="AX14:AZ14"/>
    <mergeCell ref="S14:T14"/>
    <mergeCell ref="BV12:BX12"/>
    <mergeCell ref="A13:D13"/>
    <mergeCell ref="E13:F13"/>
    <mergeCell ref="G13:H13"/>
    <mergeCell ref="I13:J13"/>
    <mergeCell ref="K13:R13"/>
    <mergeCell ref="S13:T13"/>
    <mergeCell ref="U13:V13"/>
    <mergeCell ref="W13:Y13"/>
    <mergeCell ref="BA12:BC12"/>
    <mergeCell ref="BD12:BF12"/>
    <mergeCell ref="BG12:BI12"/>
    <mergeCell ref="BJ12:BL12"/>
    <mergeCell ref="BM12:BO12"/>
    <mergeCell ref="BP12:BR12"/>
    <mergeCell ref="AI12:AK12"/>
    <mergeCell ref="AL12:AN12"/>
    <mergeCell ref="AO12:AQ12"/>
    <mergeCell ref="AR12:AT12"/>
    <mergeCell ref="AU12:AW12"/>
    <mergeCell ref="AX12:AZ12"/>
    <mergeCell ref="S12:T12"/>
    <mergeCell ref="U12:V12"/>
    <mergeCell ref="BJ13:BL13"/>
    <mergeCell ref="BM9:BO11"/>
    <mergeCell ref="BP9:BU9"/>
    <mergeCell ref="W12:Y12"/>
    <mergeCell ref="Z12:AB12"/>
    <mergeCell ref="AC12:AE12"/>
    <mergeCell ref="AF12:AH12"/>
    <mergeCell ref="BP10:BR11"/>
    <mergeCell ref="BS10:BU11"/>
    <mergeCell ref="K11:R11"/>
    <mergeCell ref="U11:V11"/>
    <mergeCell ref="W11:Y11"/>
    <mergeCell ref="BS12:BU12"/>
    <mergeCell ref="AO10:AQ11"/>
    <mergeCell ref="AR10:AT11"/>
    <mergeCell ref="A12:D12"/>
    <mergeCell ref="E12:F12"/>
    <mergeCell ref="G12:H12"/>
    <mergeCell ref="I12:J12"/>
    <mergeCell ref="K12:R12"/>
    <mergeCell ref="BG9:BI11"/>
    <mergeCell ref="BJ9:BL11"/>
    <mergeCell ref="BQ3:BW4"/>
    <mergeCell ref="A8:C8"/>
    <mergeCell ref="D8:F8"/>
    <mergeCell ref="G8:I8"/>
    <mergeCell ref="J8:M8"/>
    <mergeCell ref="A9:D11"/>
    <mergeCell ref="E9:F11"/>
    <mergeCell ref="G9:H11"/>
    <mergeCell ref="I9:J11"/>
    <mergeCell ref="K9:R9"/>
    <mergeCell ref="BV9:BX11"/>
    <mergeCell ref="K10:R10"/>
    <mergeCell ref="U10:Y10"/>
    <mergeCell ref="Z10:AB11"/>
    <mergeCell ref="AC10:AE11"/>
    <mergeCell ref="AF10:AH11"/>
    <mergeCell ref="S9:T11"/>
    <mergeCell ref="U9:AT9"/>
    <mergeCell ref="AU9:AW11"/>
    <mergeCell ref="AX9:AZ11"/>
    <mergeCell ref="BA9:BC11"/>
    <mergeCell ref="BD9:BF11"/>
    <mergeCell ref="AI10:AK11"/>
    <mergeCell ref="AL10:AN11"/>
  </mergeCells>
  <phoneticPr fontId="3"/>
  <pageMargins left="0.32" right="0" top="0.19685039370078741" bottom="0" header="0.51181102362204722" footer="0.51181102362204722"/>
  <pageSetup paperSize="9" scale="5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618D-F812-45B7-9F03-E5A42E2C79B8}">
  <sheetPr>
    <tabColor rgb="FFFFFF00"/>
    <pageSetUpPr fitToPage="1"/>
  </sheetPr>
  <dimension ref="A1:BP155"/>
  <sheetViews>
    <sheetView tabSelected="1" view="pageBreakPreview" topLeftCell="A113" zoomScale="80" zoomScaleNormal="100" zoomScaleSheetLayoutView="85" workbookViewId="0">
      <selection activeCell="W40" sqref="W40:Y40"/>
    </sheetView>
  </sheetViews>
  <sheetFormatPr defaultColWidth="3.09765625" defaultRowHeight="21" customHeight="1" x14ac:dyDescent="0.45"/>
  <cols>
    <col min="1" max="8" width="3.09765625" style="1" customWidth="1"/>
    <col min="9" max="9" width="2.8984375" style="1" customWidth="1"/>
    <col min="10" max="11" width="3.09765625" style="1" customWidth="1"/>
    <col min="12" max="12" width="2.8984375" style="1" customWidth="1"/>
    <col min="13" max="64" width="3.09765625" style="1" customWidth="1"/>
    <col min="65" max="75" width="3.09765625" style="1"/>
    <col min="76" max="76" width="3.09765625" style="1" customWidth="1"/>
    <col min="77" max="264" width="3.09765625" style="1"/>
    <col min="265" max="265" width="2.8984375" style="1" customWidth="1"/>
    <col min="266" max="267" width="3.09765625" style="1"/>
    <col min="268" max="268" width="2.8984375" style="1" customWidth="1"/>
    <col min="269" max="520" width="3.09765625" style="1"/>
    <col min="521" max="521" width="2.8984375" style="1" customWidth="1"/>
    <col min="522" max="523" width="3.09765625" style="1"/>
    <col min="524" max="524" width="2.8984375" style="1" customWidth="1"/>
    <col min="525" max="776" width="3.09765625" style="1"/>
    <col min="777" max="777" width="2.8984375" style="1" customWidth="1"/>
    <col min="778" max="779" width="3.09765625" style="1"/>
    <col min="780" max="780" width="2.8984375" style="1" customWidth="1"/>
    <col min="781" max="1032" width="3.09765625" style="1"/>
    <col min="1033" max="1033" width="2.8984375" style="1" customWidth="1"/>
    <col min="1034" max="1035" width="3.09765625" style="1"/>
    <col min="1036" max="1036" width="2.8984375" style="1" customWidth="1"/>
    <col min="1037" max="1288" width="3.09765625" style="1"/>
    <col min="1289" max="1289" width="2.8984375" style="1" customWidth="1"/>
    <col min="1290" max="1291" width="3.09765625" style="1"/>
    <col min="1292" max="1292" width="2.8984375" style="1" customWidth="1"/>
    <col min="1293" max="1544" width="3.09765625" style="1"/>
    <col min="1545" max="1545" width="2.8984375" style="1" customWidth="1"/>
    <col min="1546" max="1547" width="3.09765625" style="1"/>
    <col min="1548" max="1548" width="2.8984375" style="1" customWidth="1"/>
    <col min="1549" max="1800" width="3.09765625" style="1"/>
    <col min="1801" max="1801" width="2.8984375" style="1" customWidth="1"/>
    <col min="1802" max="1803" width="3.09765625" style="1"/>
    <col min="1804" max="1804" width="2.8984375" style="1" customWidth="1"/>
    <col min="1805" max="2056" width="3.09765625" style="1"/>
    <col min="2057" max="2057" width="2.8984375" style="1" customWidth="1"/>
    <col min="2058" max="2059" width="3.09765625" style="1"/>
    <col min="2060" max="2060" width="2.8984375" style="1" customWidth="1"/>
    <col min="2061" max="2312" width="3.09765625" style="1"/>
    <col min="2313" max="2313" width="2.8984375" style="1" customWidth="1"/>
    <col min="2314" max="2315" width="3.09765625" style="1"/>
    <col min="2316" max="2316" width="2.8984375" style="1" customWidth="1"/>
    <col min="2317" max="2568" width="3.09765625" style="1"/>
    <col min="2569" max="2569" width="2.8984375" style="1" customWidth="1"/>
    <col min="2570" max="2571" width="3.09765625" style="1"/>
    <col min="2572" max="2572" width="2.8984375" style="1" customWidth="1"/>
    <col min="2573" max="2824" width="3.09765625" style="1"/>
    <col min="2825" max="2825" width="2.8984375" style="1" customWidth="1"/>
    <col min="2826" max="2827" width="3.09765625" style="1"/>
    <col min="2828" max="2828" width="2.8984375" style="1" customWidth="1"/>
    <col min="2829" max="3080" width="3.09765625" style="1"/>
    <col min="3081" max="3081" width="2.8984375" style="1" customWidth="1"/>
    <col min="3082" max="3083" width="3.09765625" style="1"/>
    <col min="3084" max="3084" width="2.8984375" style="1" customWidth="1"/>
    <col min="3085" max="3336" width="3.09765625" style="1"/>
    <col min="3337" max="3337" width="2.8984375" style="1" customWidth="1"/>
    <col min="3338" max="3339" width="3.09765625" style="1"/>
    <col min="3340" max="3340" width="2.8984375" style="1" customWidth="1"/>
    <col min="3341" max="3592" width="3.09765625" style="1"/>
    <col min="3593" max="3593" width="2.8984375" style="1" customWidth="1"/>
    <col min="3594" max="3595" width="3.09765625" style="1"/>
    <col min="3596" max="3596" width="2.8984375" style="1" customWidth="1"/>
    <col min="3597" max="3848" width="3.09765625" style="1"/>
    <col min="3849" max="3849" width="2.8984375" style="1" customWidth="1"/>
    <col min="3850" max="3851" width="3.09765625" style="1"/>
    <col min="3852" max="3852" width="2.8984375" style="1" customWidth="1"/>
    <col min="3853" max="4104" width="3.09765625" style="1"/>
    <col min="4105" max="4105" width="2.8984375" style="1" customWidth="1"/>
    <col min="4106" max="4107" width="3.09765625" style="1"/>
    <col min="4108" max="4108" width="2.8984375" style="1" customWidth="1"/>
    <col min="4109" max="4360" width="3.09765625" style="1"/>
    <col min="4361" max="4361" width="2.8984375" style="1" customWidth="1"/>
    <col min="4362" max="4363" width="3.09765625" style="1"/>
    <col min="4364" max="4364" width="2.8984375" style="1" customWidth="1"/>
    <col min="4365" max="4616" width="3.09765625" style="1"/>
    <col min="4617" max="4617" width="2.8984375" style="1" customWidth="1"/>
    <col min="4618" max="4619" width="3.09765625" style="1"/>
    <col min="4620" max="4620" width="2.8984375" style="1" customWidth="1"/>
    <col min="4621" max="4872" width="3.09765625" style="1"/>
    <col min="4873" max="4873" width="2.8984375" style="1" customWidth="1"/>
    <col min="4874" max="4875" width="3.09765625" style="1"/>
    <col min="4876" max="4876" width="2.8984375" style="1" customWidth="1"/>
    <col min="4877" max="5128" width="3.09765625" style="1"/>
    <col min="5129" max="5129" width="2.8984375" style="1" customWidth="1"/>
    <col min="5130" max="5131" width="3.09765625" style="1"/>
    <col min="5132" max="5132" width="2.8984375" style="1" customWidth="1"/>
    <col min="5133" max="5384" width="3.09765625" style="1"/>
    <col min="5385" max="5385" width="2.8984375" style="1" customWidth="1"/>
    <col min="5386" max="5387" width="3.09765625" style="1"/>
    <col min="5388" max="5388" width="2.8984375" style="1" customWidth="1"/>
    <col min="5389" max="5640" width="3.09765625" style="1"/>
    <col min="5641" max="5641" width="2.8984375" style="1" customWidth="1"/>
    <col min="5642" max="5643" width="3.09765625" style="1"/>
    <col min="5644" max="5644" width="2.8984375" style="1" customWidth="1"/>
    <col min="5645" max="5896" width="3.09765625" style="1"/>
    <col min="5897" max="5897" width="2.8984375" style="1" customWidth="1"/>
    <col min="5898" max="5899" width="3.09765625" style="1"/>
    <col min="5900" max="5900" width="2.8984375" style="1" customWidth="1"/>
    <col min="5901" max="6152" width="3.09765625" style="1"/>
    <col min="6153" max="6153" width="2.8984375" style="1" customWidth="1"/>
    <col min="6154" max="6155" width="3.09765625" style="1"/>
    <col min="6156" max="6156" width="2.8984375" style="1" customWidth="1"/>
    <col min="6157" max="6408" width="3.09765625" style="1"/>
    <col min="6409" max="6409" width="2.8984375" style="1" customWidth="1"/>
    <col min="6410" max="6411" width="3.09765625" style="1"/>
    <col min="6412" max="6412" width="2.8984375" style="1" customWidth="1"/>
    <col min="6413" max="6664" width="3.09765625" style="1"/>
    <col min="6665" max="6665" width="2.8984375" style="1" customWidth="1"/>
    <col min="6666" max="6667" width="3.09765625" style="1"/>
    <col min="6668" max="6668" width="2.8984375" style="1" customWidth="1"/>
    <col min="6669" max="6920" width="3.09765625" style="1"/>
    <col min="6921" max="6921" width="2.8984375" style="1" customWidth="1"/>
    <col min="6922" max="6923" width="3.09765625" style="1"/>
    <col min="6924" max="6924" width="2.8984375" style="1" customWidth="1"/>
    <col min="6925" max="7176" width="3.09765625" style="1"/>
    <col min="7177" max="7177" width="2.8984375" style="1" customWidth="1"/>
    <col min="7178" max="7179" width="3.09765625" style="1"/>
    <col min="7180" max="7180" width="2.8984375" style="1" customWidth="1"/>
    <col min="7181" max="7432" width="3.09765625" style="1"/>
    <col min="7433" max="7433" width="2.8984375" style="1" customWidth="1"/>
    <col min="7434" max="7435" width="3.09765625" style="1"/>
    <col min="7436" max="7436" width="2.8984375" style="1" customWidth="1"/>
    <col min="7437" max="7688" width="3.09765625" style="1"/>
    <col min="7689" max="7689" width="2.8984375" style="1" customWidth="1"/>
    <col min="7690" max="7691" width="3.09765625" style="1"/>
    <col min="7692" max="7692" width="2.8984375" style="1" customWidth="1"/>
    <col min="7693" max="7944" width="3.09765625" style="1"/>
    <col min="7945" max="7945" width="2.8984375" style="1" customWidth="1"/>
    <col min="7946" max="7947" width="3.09765625" style="1"/>
    <col min="7948" max="7948" width="2.8984375" style="1" customWidth="1"/>
    <col min="7949" max="8200" width="3.09765625" style="1"/>
    <col min="8201" max="8201" width="2.8984375" style="1" customWidth="1"/>
    <col min="8202" max="8203" width="3.09765625" style="1"/>
    <col min="8204" max="8204" width="2.8984375" style="1" customWidth="1"/>
    <col min="8205" max="8456" width="3.09765625" style="1"/>
    <col min="8457" max="8457" width="2.8984375" style="1" customWidth="1"/>
    <col min="8458" max="8459" width="3.09765625" style="1"/>
    <col min="8460" max="8460" width="2.8984375" style="1" customWidth="1"/>
    <col min="8461" max="8712" width="3.09765625" style="1"/>
    <col min="8713" max="8713" width="2.8984375" style="1" customWidth="1"/>
    <col min="8714" max="8715" width="3.09765625" style="1"/>
    <col min="8716" max="8716" width="2.8984375" style="1" customWidth="1"/>
    <col min="8717" max="8968" width="3.09765625" style="1"/>
    <col min="8969" max="8969" width="2.8984375" style="1" customWidth="1"/>
    <col min="8970" max="8971" width="3.09765625" style="1"/>
    <col min="8972" max="8972" width="2.8984375" style="1" customWidth="1"/>
    <col min="8973" max="9224" width="3.09765625" style="1"/>
    <col min="9225" max="9225" width="2.8984375" style="1" customWidth="1"/>
    <col min="9226" max="9227" width="3.09765625" style="1"/>
    <col min="9228" max="9228" width="2.8984375" style="1" customWidth="1"/>
    <col min="9229" max="9480" width="3.09765625" style="1"/>
    <col min="9481" max="9481" width="2.8984375" style="1" customWidth="1"/>
    <col min="9482" max="9483" width="3.09765625" style="1"/>
    <col min="9484" max="9484" width="2.8984375" style="1" customWidth="1"/>
    <col min="9485" max="9736" width="3.09765625" style="1"/>
    <col min="9737" max="9737" width="2.8984375" style="1" customWidth="1"/>
    <col min="9738" max="9739" width="3.09765625" style="1"/>
    <col min="9740" max="9740" width="2.8984375" style="1" customWidth="1"/>
    <col min="9741" max="9992" width="3.09765625" style="1"/>
    <col min="9993" max="9993" width="2.8984375" style="1" customWidth="1"/>
    <col min="9994" max="9995" width="3.09765625" style="1"/>
    <col min="9996" max="9996" width="2.8984375" style="1" customWidth="1"/>
    <col min="9997" max="10248" width="3.09765625" style="1"/>
    <col min="10249" max="10249" width="2.8984375" style="1" customWidth="1"/>
    <col min="10250" max="10251" width="3.09765625" style="1"/>
    <col min="10252" max="10252" width="2.8984375" style="1" customWidth="1"/>
    <col min="10253" max="10504" width="3.09765625" style="1"/>
    <col min="10505" max="10505" width="2.8984375" style="1" customWidth="1"/>
    <col min="10506" max="10507" width="3.09765625" style="1"/>
    <col min="10508" max="10508" width="2.8984375" style="1" customWidth="1"/>
    <col min="10509" max="10760" width="3.09765625" style="1"/>
    <col min="10761" max="10761" width="2.8984375" style="1" customWidth="1"/>
    <col min="10762" max="10763" width="3.09765625" style="1"/>
    <col min="10764" max="10764" width="2.8984375" style="1" customWidth="1"/>
    <col min="10765" max="11016" width="3.09765625" style="1"/>
    <col min="11017" max="11017" width="2.8984375" style="1" customWidth="1"/>
    <col min="11018" max="11019" width="3.09765625" style="1"/>
    <col min="11020" max="11020" width="2.8984375" style="1" customWidth="1"/>
    <col min="11021" max="11272" width="3.09765625" style="1"/>
    <col min="11273" max="11273" width="2.8984375" style="1" customWidth="1"/>
    <col min="11274" max="11275" width="3.09765625" style="1"/>
    <col min="11276" max="11276" width="2.8984375" style="1" customWidth="1"/>
    <col min="11277" max="11528" width="3.09765625" style="1"/>
    <col min="11529" max="11529" width="2.8984375" style="1" customWidth="1"/>
    <col min="11530" max="11531" width="3.09765625" style="1"/>
    <col min="11532" max="11532" width="2.8984375" style="1" customWidth="1"/>
    <col min="11533" max="11784" width="3.09765625" style="1"/>
    <col min="11785" max="11785" width="2.8984375" style="1" customWidth="1"/>
    <col min="11786" max="11787" width="3.09765625" style="1"/>
    <col min="11788" max="11788" width="2.8984375" style="1" customWidth="1"/>
    <col min="11789" max="12040" width="3.09765625" style="1"/>
    <col min="12041" max="12041" width="2.8984375" style="1" customWidth="1"/>
    <col min="12042" max="12043" width="3.09765625" style="1"/>
    <col min="12044" max="12044" width="2.8984375" style="1" customWidth="1"/>
    <col min="12045" max="12296" width="3.09765625" style="1"/>
    <col min="12297" max="12297" width="2.8984375" style="1" customWidth="1"/>
    <col min="12298" max="12299" width="3.09765625" style="1"/>
    <col min="12300" max="12300" width="2.8984375" style="1" customWidth="1"/>
    <col min="12301" max="12552" width="3.09765625" style="1"/>
    <col min="12553" max="12553" width="2.8984375" style="1" customWidth="1"/>
    <col min="12554" max="12555" width="3.09765625" style="1"/>
    <col min="12556" max="12556" width="2.8984375" style="1" customWidth="1"/>
    <col min="12557" max="12808" width="3.09765625" style="1"/>
    <col min="12809" max="12809" width="2.8984375" style="1" customWidth="1"/>
    <col min="12810" max="12811" width="3.09765625" style="1"/>
    <col min="12812" max="12812" width="2.8984375" style="1" customWidth="1"/>
    <col min="12813" max="13064" width="3.09765625" style="1"/>
    <col min="13065" max="13065" width="2.8984375" style="1" customWidth="1"/>
    <col min="13066" max="13067" width="3.09765625" style="1"/>
    <col min="13068" max="13068" width="2.8984375" style="1" customWidth="1"/>
    <col min="13069" max="13320" width="3.09765625" style="1"/>
    <col min="13321" max="13321" width="2.8984375" style="1" customWidth="1"/>
    <col min="13322" max="13323" width="3.09765625" style="1"/>
    <col min="13324" max="13324" width="2.8984375" style="1" customWidth="1"/>
    <col min="13325" max="13576" width="3.09765625" style="1"/>
    <col min="13577" max="13577" width="2.8984375" style="1" customWidth="1"/>
    <col min="13578" max="13579" width="3.09765625" style="1"/>
    <col min="13580" max="13580" width="2.8984375" style="1" customWidth="1"/>
    <col min="13581" max="13832" width="3.09765625" style="1"/>
    <col min="13833" max="13833" width="2.8984375" style="1" customWidth="1"/>
    <col min="13834" max="13835" width="3.09765625" style="1"/>
    <col min="13836" max="13836" width="2.8984375" style="1" customWidth="1"/>
    <col min="13837" max="14088" width="3.09765625" style="1"/>
    <col min="14089" max="14089" width="2.8984375" style="1" customWidth="1"/>
    <col min="14090" max="14091" width="3.09765625" style="1"/>
    <col min="14092" max="14092" width="2.8984375" style="1" customWidth="1"/>
    <col min="14093" max="14344" width="3.09765625" style="1"/>
    <col min="14345" max="14345" width="2.8984375" style="1" customWidth="1"/>
    <col min="14346" max="14347" width="3.09765625" style="1"/>
    <col min="14348" max="14348" width="2.8984375" style="1" customWidth="1"/>
    <col min="14349" max="14600" width="3.09765625" style="1"/>
    <col min="14601" max="14601" width="2.8984375" style="1" customWidth="1"/>
    <col min="14602" max="14603" width="3.09765625" style="1"/>
    <col min="14604" max="14604" width="2.8984375" style="1" customWidth="1"/>
    <col min="14605" max="14856" width="3.09765625" style="1"/>
    <col min="14857" max="14857" width="2.8984375" style="1" customWidth="1"/>
    <col min="14858" max="14859" width="3.09765625" style="1"/>
    <col min="14860" max="14860" width="2.8984375" style="1" customWidth="1"/>
    <col min="14861" max="15112" width="3.09765625" style="1"/>
    <col min="15113" max="15113" width="2.8984375" style="1" customWidth="1"/>
    <col min="15114" max="15115" width="3.09765625" style="1"/>
    <col min="15116" max="15116" width="2.8984375" style="1" customWidth="1"/>
    <col min="15117" max="15368" width="3.09765625" style="1"/>
    <col min="15369" max="15369" width="2.8984375" style="1" customWidth="1"/>
    <col min="15370" max="15371" width="3.09765625" style="1"/>
    <col min="15372" max="15372" width="2.8984375" style="1" customWidth="1"/>
    <col min="15373" max="15624" width="3.09765625" style="1"/>
    <col min="15625" max="15625" width="2.8984375" style="1" customWidth="1"/>
    <col min="15626" max="15627" width="3.09765625" style="1"/>
    <col min="15628" max="15628" width="2.8984375" style="1" customWidth="1"/>
    <col min="15629" max="15880" width="3.09765625" style="1"/>
    <col min="15881" max="15881" width="2.8984375" style="1" customWidth="1"/>
    <col min="15882" max="15883" width="3.09765625" style="1"/>
    <col min="15884" max="15884" width="2.8984375" style="1" customWidth="1"/>
    <col min="15885" max="16136" width="3.09765625" style="1"/>
    <col min="16137" max="16137" width="2.8984375" style="1" customWidth="1"/>
    <col min="16138" max="16139" width="3.09765625" style="1"/>
    <col min="16140" max="16140" width="2.8984375" style="1" customWidth="1"/>
    <col min="16141" max="16384" width="3.09765625" style="1"/>
  </cols>
  <sheetData>
    <row r="1" spans="1:68" ht="29.25" customHeight="1" x14ac:dyDescent="0.45">
      <c r="A1" s="23"/>
      <c r="B1" s="352" t="s">
        <v>99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24"/>
      <c r="AN1" s="24"/>
      <c r="AO1" s="353" t="s">
        <v>100</v>
      </c>
      <c r="AP1" s="353"/>
      <c r="AQ1" s="353"/>
      <c r="AR1" s="353"/>
      <c r="AS1" s="353"/>
      <c r="AT1" s="353"/>
      <c r="AU1" s="25"/>
      <c r="AV1" s="25"/>
      <c r="AW1" s="25"/>
      <c r="AX1" s="25"/>
      <c r="AY1" s="25"/>
      <c r="AZ1" s="25"/>
      <c r="BA1" s="25"/>
      <c r="BB1" s="25"/>
      <c r="BC1" s="25"/>
      <c r="BD1" s="25"/>
      <c r="BE1" s="25"/>
      <c r="BF1" s="25"/>
      <c r="BG1" s="25"/>
      <c r="BH1" s="25"/>
      <c r="BI1" s="25"/>
    </row>
    <row r="2" spans="1:68" ht="28.5" customHeight="1" x14ac:dyDescent="0.45">
      <c r="A2" s="23"/>
      <c r="B2" s="23"/>
      <c r="C2" s="23"/>
      <c r="D2" s="23"/>
      <c r="E2" s="23"/>
      <c r="F2" s="23"/>
      <c r="G2" s="23"/>
      <c r="H2" s="23"/>
      <c r="I2" s="23"/>
      <c r="J2" s="23"/>
      <c r="K2" s="23"/>
      <c r="L2" s="23"/>
      <c r="M2" s="23"/>
      <c r="N2" s="23"/>
      <c r="O2" s="23"/>
      <c r="P2" s="23"/>
      <c r="Q2" s="26"/>
      <c r="R2" s="23"/>
      <c r="S2" s="23"/>
      <c r="T2" s="23"/>
      <c r="U2" s="23"/>
      <c r="V2" s="23"/>
      <c r="W2" s="23"/>
      <c r="X2" s="23"/>
      <c r="Y2" s="23"/>
      <c r="Z2" s="23"/>
      <c r="AA2" s="23"/>
      <c r="AB2" s="23"/>
      <c r="AC2" s="23"/>
      <c r="AD2" s="23"/>
      <c r="AE2" s="23"/>
      <c r="AF2" s="23"/>
      <c r="AG2" s="23"/>
      <c r="AX2" s="27"/>
      <c r="AY2" s="27"/>
      <c r="AZ2" s="27"/>
      <c r="BA2" s="27"/>
      <c r="BB2" s="27"/>
      <c r="BC2" s="27"/>
      <c r="BD2" s="27"/>
      <c r="BE2" s="27"/>
      <c r="BF2" s="27"/>
    </row>
    <row r="3" spans="1:68" ht="28.5" customHeight="1" x14ac:dyDescent="0.45">
      <c r="A3" s="23"/>
      <c r="B3" s="354" t="s">
        <v>101</v>
      </c>
      <c r="C3" s="354"/>
      <c r="D3" s="354"/>
      <c r="E3" s="354"/>
      <c r="F3" s="354"/>
      <c r="G3" s="354"/>
      <c r="H3" s="28" t="s">
        <v>102</v>
      </c>
      <c r="I3" s="28"/>
      <c r="J3" s="28"/>
      <c r="K3" s="28"/>
      <c r="L3" s="28"/>
      <c r="M3" s="28"/>
      <c r="N3" s="29"/>
      <c r="O3" s="30"/>
      <c r="P3" s="30"/>
      <c r="Q3" s="31"/>
      <c r="R3" s="30"/>
      <c r="S3" s="30"/>
      <c r="T3" s="30"/>
      <c r="U3" s="30"/>
      <c r="V3" s="30"/>
      <c r="W3" s="30"/>
      <c r="X3" s="30"/>
      <c r="Y3" s="30"/>
      <c r="Z3" s="30"/>
      <c r="AA3" s="30"/>
      <c r="AB3" s="30"/>
      <c r="AC3" s="30"/>
      <c r="AD3" s="30"/>
      <c r="AE3" s="30"/>
      <c r="AF3" s="30"/>
      <c r="AG3" s="30"/>
      <c r="AH3" s="27"/>
      <c r="AI3" s="27"/>
      <c r="AJ3" s="27"/>
      <c r="AK3" s="27"/>
      <c r="AL3" s="27"/>
      <c r="AM3" s="27"/>
      <c r="AN3" s="27"/>
      <c r="AO3" s="27"/>
      <c r="AP3" s="27"/>
      <c r="AQ3" s="27"/>
      <c r="AR3" s="27"/>
      <c r="AS3" s="27"/>
      <c r="AT3" s="27"/>
      <c r="AU3" s="27"/>
      <c r="AV3" s="27"/>
      <c r="AW3" s="27"/>
      <c r="AX3" s="32"/>
      <c r="AY3" s="32"/>
      <c r="AZ3" s="32"/>
      <c r="BA3" s="27"/>
      <c r="BB3" s="27"/>
      <c r="BC3" s="27"/>
      <c r="BD3" s="27"/>
      <c r="BE3" s="27"/>
      <c r="BF3" s="27"/>
      <c r="BG3" s="27"/>
      <c r="BH3" s="27"/>
      <c r="BI3" s="27"/>
      <c r="BJ3" s="27"/>
      <c r="BK3" s="27"/>
      <c r="BL3" s="27"/>
    </row>
    <row r="4" spans="1:68" ht="25.5" customHeight="1" x14ac:dyDescent="0.45">
      <c r="A4" s="23"/>
      <c r="B4" s="355" t="s">
        <v>103</v>
      </c>
      <c r="C4" s="355"/>
      <c r="D4" s="355"/>
      <c r="E4" s="355"/>
      <c r="F4" s="355" t="s">
        <v>104</v>
      </c>
      <c r="G4" s="355"/>
      <c r="H4" s="355"/>
      <c r="I4" s="355"/>
      <c r="J4" s="356" t="s">
        <v>105</v>
      </c>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8"/>
      <c r="AP4" s="358" t="s">
        <v>106</v>
      </c>
      <c r="AQ4" s="355"/>
      <c r="AR4" s="355"/>
      <c r="AS4" s="355"/>
      <c r="AT4" s="355"/>
      <c r="AU4" s="27"/>
      <c r="AV4" s="27"/>
      <c r="AW4" s="27"/>
      <c r="AX4" s="27"/>
      <c r="AY4" s="27"/>
      <c r="AZ4" s="27"/>
      <c r="BA4" s="27"/>
      <c r="BB4" s="27"/>
      <c r="BC4" s="27"/>
      <c r="BD4" s="27"/>
      <c r="BE4" s="27"/>
      <c r="BF4" s="27"/>
      <c r="BG4" s="32"/>
      <c r="BH4" s="32"/>
      <c r="BI4" s="27"/>
      <c r="BJ4" s="27"/>
      <c r="BK4" s="27"/>
      <c r="BL4" s="27"/>
      <c r="BP4" s="33"/>
    </row>
    <row r="5" spans="1:68" ht="25.5" customHeight="1" x14ac:dyDescent="0.45">
      <c r="A5" s="23"/>
      <c r="B5" s="370" t="s">
        <v>107</v>
      </c>
      <c r="C5" s="360"/>
      <c r="D5" s="360"/>
      <c r="E5" s="361"/>
      <c r="F5" s="371" t="s">
        <v>108</v>
      </c>
      <c r="G5" s="360"/>
      <c r="H5" s="360"/>
      <c r="I5" s="361"/>
      <c r="J5" s="372" t="s">
        <v>109</v>
      </c>
      <c r="K5" s="368"/>
      <c r="L5" s="368"/>
      <c r="M5" s="368"/>
      <c r="N5" s="367" t="s">
        <v>110</v>
      </c>
      <c r="O5" s="368"/>
      <c r="P5" s="368"/>
      <c r="Q5" s="368"/>
      <c r="R5" s="367" t="s">
        <v>111</v>
      </c>
      <c r="S5" s="368"/>
      <c r="T5" s="368"/>
      <c r="U5" s="368"/>
      <c r="V5" s="367" t="s">
        <v>112</v>
      </c>
      <c r="W5" s="368"/>
      <c r="X5" s="368"/>
      <c r="Y5" s="368"/>
      <c r="Z5" s="367" t="s">
        <v>113</v>
      </c>
      <c r="AA5" s="368"/>
      <c r="AB5" s="368"/>
      <c r="AC5" s="368"/>
      <c r="AD5" s="367" t="s">
        <v>114</v>
      </c>
      <c r="AE5" s="368"/>
      <c r="AF5" s="368"/>
      <c r="AG5" s="368"/>
      <c r="AH5" s="367" t="s">
        <v>115</v>
      </c>
      <c r="AI5" s="368"/>
      <c r="AJ5" s="368"/>
      <c r="AK5" s="368"/>
      <c r="AL5" s="367" t="s">
        <v>116</v>
      </c>
      <c r="AM5" s="368"/>
      <c r="AN5" s="368"/>
      <c r="AO5" s="369"/>
      <c r="AP5" s="368" t="s">
        <v>117</v>
      </c>
      <c r="AQ5" s="368"/>
      <c r="AR5" s="368"/>
      <c r="AS5" s="368"/>
      <c r="AT5" s="369"/>
      <c r="AU5" s="27"/>
      <c r="AV5" s="27"/>
      <c r="AW5" s="27"/>
      <c r="AX5" s="27"/>
      <c r="AY5" s="27"/>
      <c r="AZ5" s="27"/>
      <c r="BA5" s="27"/>
      <c r="BB5" s="27"/>
      <c r="BC5" s="27"/>
      <c r="BD5" s="27"/>
      <c r="BE5" s="27"/>
      <c r="BF5" s="27"/>
      <c r="BG5" s="32"/>
      <c r="BH5" s="32"/>
      <c r="BI5" s="27"/>
      <c r="BJ5" s="27"/>
      <c r="BK5" s="27"/>
      <c r="BL5" s="27"/>
      <c r="BP5" s="33"/>
    </row>
    <row r="6" spans="1:68" ht="25.5" customHeight="1" x14ac:dyDescent="0.45">
      <c r="A6" s="23"/>
      <c r="B6" s="370" t="s">
        <v>118</v>
      </c>
      <c r="C6" s="360"/>
      <c r="D6" s="360"/>
      <c r="E6" s="361"/>
      <c r="F6" s="370" t="s">
        <v>119</v>
      </c>
      <c r="G6" s="360"/>
      <c r="H6" s="360"/>
      <c r="I6" s="361"/>
      <c r="J6" s="371" t="s">
        <v>120</v>
      </c>
      <c r="K6" s="360"/>
      <c r="L6" s="360"/>
      <c r="M6" s="360"/>
      <c r="N6" s="359" t="s">
        <v>121</v>
      </c>
      <c r="O6" s="360"/>
      <c r="P6" s="360"/>
      <c r="Q6" s="360"/>
      <c r="R6" s="359" t="s">
        <v>122</v>
      </c>
      <c r="S6" s="360"/>
      <c r="T6" s="360"/>
      <c r="U6" s="360"/>
      <c r="V6" s="359" t="s">
        <v>123</v>
      </c>
      <c r="W6" s="360"/>
      <c r="X6" s="360"/>
      <c r="Y6" s="360"/>
      <c r="Z6" s="359" t="s">
        <v>124</v>
      </c>
      <c r="AA6" s="360"/>
      <c r="AB6" s="360"/>
      <c r="AC6" s="360"/>
      <c r="AD6" s="359" t="s">
        <v>125</v>
      </c>
      <c r="AE6" s="360"/>
      <c r="AF6" s="360"/>
      <c r="AG6" s="360"/>
      <c r="AH6" s="359" t="s">
        <v>126</v>
      </c>
      <c r="AI6" s="360"/>
      <c r="AJ6" s="360"/>
      <c r="AK6" s="360"/>
      <c r="AL6" s="359"/>
      <c r="AM6" s="360"/>
      <c r="AN6" s="360"/>
      <c r="AO6" s="361"/>
      <c r="AP6" s="360"/>
      <c r="AQ6" s="360"/>
      <c r="AR6" s="360"/>
      <c r="AS6" s="360"/>
      <c r="AT6" s="361"/>
      <c r="AU6" s="27"/>
      <c r="AV6" s="27"/>
      <c r="AW6" s="27"/>
      <c r="AX6" s="27"/>
      <c r="AY6" s="27"/>
      <c r="AZ6" s="27"/>
      <c r="BA6" s="27"/>
      <c r="BB6" s="27"/>
      <c r="BC6" s="27"/>
      <c r="BD6" s="27"/>
      <c r="BE6" s="27"/>
      <c r="BF6" s="27"/>
      <c r="BG6" s="32"/>
      <c r="BH6" s="32"/>
      <c r="BI6" s="27"/>
      <c r="BJ6" s="27"/>
      <c r="BK6" s="27"/>
      <c r="BL6" s="27"/>
      <c r="BP6" s="33"/>
    </row>
    <row r="7" spans="1:68" ht="25.5" customHeight="1" x14ac:dyDescent="0.45">
      <c r="A7" s="23"/>
      <c r="B7" s="34"/>
      <c r="C7" s="35"/>
      <c r="D7" s="35"/>
      <c r="E7" s="36"/>
      <c r="F7" s="362" t="s">
        <v>127</v>
      </c>
      <c r="G7" s="363"/>
      <c r="H7" s="363"/>
      <c r="I7" s="364"/>
      <c r="J7" s="365" t="s">
        <v>128</v>
      </c>
      <c r="K7" s="363"/>
      <c r="L7" s="363"/>
      <c r="M7" s="363"/>
      <c r="N7" s="366" t="s">
        <v>129</v>
      </c>
      <c r="O7" s="363"/>
      <c r="P7" s="363"/>
      <c r="Q7" s="363"/>
      <c r="R7" s="366" t="s">
        <v>130</v>
      </c>
      <c r="S7" s="363"/>
      <c r="T7" s="363"/>
      <c r="U7" s="363"/>
      <c r="V7" s="366" t="s">
        <v>131</v>
      </c>
      <c r="W7" s="363"/>
      <c r="X7" s="363"/>
      <c r="Y7" s="363"/>
      <c r="Z7" s="366" t="s">
        <v>132</v>
      </c>
      <c r="AA7" s="363"/>
      <c r="AB7" s="363"/>
      <c r="AC7" s="363"/>
      <c r="AD7" s="366" t="s">
        <v>133</v>
      </c>
      <c r="AE7" s="363"/>
      <c r="AF7" s="363"/>
      <c r="AG7" s="363"/>
      <c r="AH7" s="366" t="s">
        <v>134</v>
      </c>
      <c r="AI7" s="363"/>
      <c r="AJ7" s="363"/>
      <c r="AK7" s="363"/>
      <c r="AL7" s="366"/>
      <c r="AM7" s="363"/>
      <c r="AN7" s="363"/>
      <c r="AO7" s="364"/>
      <c r="AP7" s="363"/>
      <c r="AQ7" s="363"/>
      <c r="AR7" s="363"/>
      <c r="AS7" s="363"/>
      <c r="AT7" s="364"/>
      <c r="AU7" s="27"/>
      <c r="AV7" s="27"/>
      <c r="AW7" s="27"/>
      <c r="AX7" s="27"/>
      <c r="AY7" s="27"/>
      <c r="AZ7" s="27"/>
      <c r="BP7" s="33"/>
    </row>
    <row r="8" spans="1:68" ht="28.5" customHeight="1" x14ac:dyDescent="0.45">
      <c r="A8" s="23"/>
      <c r="B8" s="37"/>
      <c r="C8" s="37"/>
      <c r="D8" s="37"/>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9"/>
      <c r="AG8" s="39"/>
      <c r="AH8" s="39"/>
      <c r="AI8" s="39"/>
      <c r="AJ8" s="39"/>
      <c r="AK8" s="39"/>
      <c r="AL8" s="39"/>
      <c r="AM8" s="39"/>
      <c r="AN8" s="39"/>
      <c r="AO8" s="39"/>
      <c r="AP8" s="39"/>
      <c r="AQ8" s="39"/>
      <c r="AR8" s="39"/>
      <c r="AS8" s="39"/>
      <c r="AT8" s="39"/>
      <c r="AU8" s="32"/>
      <c r="AV8" s="27"/>
      <c r="AW8" s="32"/>
      <c r="AX8" s="32"/>
      <c r="AY8" s="32"/>
      <c r="AZ8" s="32"/>
      <c r="BP8" s="33"/>
    </row>
    <row r="9" spans="1:68" ht="24" customHeight="1" x14ac:dyDescent="0.2">
      <c r="A9" s="23"/>
      <c r="B9" s="40" t="s">
        <v>135</v>
      </c>
      <c r="C9" s="41"/>
      <c r="D9" s="41"/>
      <c r="E9" s="41"/>
      <c r="F9" s="41"/>
      <c r="G9" s="41"/>
      <c r="H9" s="41"/>
      <c r="I9" s="42"/>
      <c r="J9" s="42"/>
      <c r="K9" s="42"/>
      <c r="L9" s="42"/>
      <c r="M9" s="42"/>
      <c r="N9" s="38"/>
      <c r="O9" s="38"/>
      <c r="P9" s="38"/>
      <c r="Q9" s="38"/>
      <c r="R9" s="38"/>
      <c r="S9" s="38"/>
      <c r="T9" s="38"/>
      <c r="U9" s="38"/>
      <c r="V9" s="38"/>
      <c r="W9" s="38"/>
      <c r="X9" s="38"/>
      <c r="Y9" s="38"/>
      <c r="Z9" s="38"/>
      <c r="AA9" s="38"/>
      <c r="AB9" s="38"/>
      <c r="AC9" s="38"/>
      <c r="AD9" s="38"/>
      <c r="AE9" s="38"/>
      <c r="AF9" s="37"/>
      <c r="AG9" s="37"/>
      <c r="AH9" s="43"/>
      <c r="AI9" s="43"/>
      <c r="AJ9" s="43"/>
      <c r="AK9" s="43"/>
      <c r="AL9" s="43"/>
      <c r="AM9" s="43"/>
      <c r="AN9" s="43"/>
      <c r="AO9" s="44"/>
      <c r="AP9" s="44"/>
      <c r="AQ9" s="44"/>
      <c r="AR9" s="37"/>
      <c r="AS9" s="37"/>
      <c r="AT9" s="37"/>
      <c r="AU9" s="32"/>
      <c r="AV9" s="32"/>
      <c r="AW9" s="32"/>
      <c r="AX9" s="32"/>
      <c r="AY9" s="32"/>
      <c r="AZ9" s="32"/>
      <c r="BP9" s="33"/>
    </row>
    <row r="10" spans="1:68" ht="28.5" customHeight="1" x14ac:dyDescent="0.45">
      <c r="A10" s="23"/>
      <c r="B10" s="374" t="s">
        <v>136</v>
      </c>
      <c r="C10" s="374"/>
      <c r="D10" s="374"/>
      <c r="E10" s="374"/>
      <c r="F10" s="374"/>
      <c r="G10" s="374"/>
      <c r="H10" s="374"/>
      <c r="I10" s="374"/>
      <c r="J10" s="374"/>
      <c r="K10" s="374"/>
      <c r="L10" s="374"/>
      <c r="M10" s="374"/>
      <c r="N10" s="42"/>
      <c r="O10" s="38"/>
      <c r="P10" s="375" t="s">
        <v>137</v>
      </c>
      <c r="Q10" s="375"/>
      <c r="R10" s="375"/>
      <c r="S10" s="375"/>
      <c r="T10" s="375"/>
      <c r="U10" s="375"/>
      <c r="V10" s="375"/>
      <c r="W10" s="375"/>
      <c r="X10" s="375"/>
      <c r="Y10" s="375"/>
      <c r="Z10" s="375"/>
      <c r="AA10" s="375"/>
      <c r="AB10" s="45"/>
      <c r="AC10" s="45"/>
      <c r="AD10" s="374" t="s">
        <v>138</v>
      </c>
      <c r="AE10" s="374"/>
      <c r="AF10" s="374"/>
      <c r="AG10" s="374"/>
      <c r="AH10" s="374"/>
      <c r="AI10" s="374"/>
      <c r="AJ10" s="374"/>
      <c r="AK10" s="374"/>
      <c r="AL10" s="374"/>
      <c r="AM10" s="42"/>
      <c r="AN10" s="43"/>
      <c r="AO10" s="376" t="s">
        <v>139</v>
      </c>
      <c r="AP10" s="377"/>
      <c r="AQ10" s="377"/>
      <c r="AR10" s="377"/>
      <c r="AS10" s="377"/>
      <c r="AT10" s="377"/>
      <c r="AU10" s="32"/>
      <c r="AV10" s="32"/>
      <c r="AW10" s="32"/>
      <c r="AX10" s="32"/>
      <c r="AY10" s="32"/>
      <c r="AZ10" s="32"/>
      <c r="BP10" s="33"/>
    </row>
    <row r="11" spans="1:68" ht="28.5" customHeight="1" x14ac:dyDescent="0.45">
      <c r="A11" s="23"/>
      <c r="B11" s="356" t="s">
        <v>24</v>
      </c>
      <c r="C11" s="357"/>
      <c r="D11" s="357"/>
      <c r="E11" s="357"/>
      <c r="F11" s="357"/>
      <c r="G11" s="357"/>
      <c r="H11" s="357"/>
      <c r="I11" s="357"/>
      <c r="J11" s="357"/>
      <c r="K11" s="357"/>
      <c r="L11" s="357"/>
      <c r="M11" s="358"/>
      <c r="N11" s="37"/>
      <c r="O11" s="30"/>
      <c r="P11" s="355" t="s">
        <v>70</v>
      </c>
      <c r="Q11" s="355"/>
      <c r="R11" s="355"/>
      <c r="S11" s="355"/>
      <c r="T11" s="355"/>
      <c r="U11" s="355"/>
      <c r="V11" s="355"/>
      <c r="W11" s="355"/>
      <c r="X11" s="355"/>
      <c r="Y11" s="355"/>
      <c r="Z11" s="355"/>
      <c r="AA11" s="355"/>
      <c r="AB11" s="37"/>
      <c r="AD11" s="356" t="s">
        <v>70</v>
      </c>
      <c r="AE11" s="357"/>
      <c r="AF11" s="357"/>
      <c r="AG11" s="357"/>
      <c r="AH11" s="357"/>
      <c r="AI11" s="357"/>
      <c r="AJ11" s="357"/>
      <c r="AK11" s="357"/>
      <c r="AL11" s="358"/>
      <c r="AO11" s="378"/>
      <c r="AP11" s="378"/>
      <c r="AQ11" s="378"/>
      <c r="AR11" s="378"/>
      <c r="AS11" s="378"/>
      <c r="AT11" s="378"/>
      <c r="AU11" s="32"/>
      <c r="AV11" s="32"/>
      <c r="AW11" s="32"/>
      <c r="AX11" s="32"/>
      <c r="AY11" s="32"/>
      <c r="AZ11" s="32"/>
      <c r="BP11" s="33"/>
    </row>
    <row r="12" spans="1:68" ht="28.5" customHeight="1" x14ac:dyDescent="0.45">
      <c r="A12" s="23"/>
      <c r="B12" s="362" t="s">
        <v>140</v>
      </c>
      <c r="C12" s="363"/>
      <c r="D12" s="363"/>
      <c r="E12" s="364"/>
      <c r="F12" s="356" t="s">
        <v>141</v>
      </c>
      <c r="G12" s="357"/>
      <c r="H12" s="357"/>
      <c r="I12" s="357"/>
      <c r="J12" s="357"/>
      <c r="K12" s="357"/>
      <c r="L12" s="357"/>
      <c r="M12" s="358"/>
      <c r="N12" s="37"/>
      <c r="O12" s="30"/>
      <c r="P12" s="373" t="s">
        <v>142</v>
      </c>
      <c r="Q12" s="368"/>
      <c r="R12" s="368"/>
      <c r="S12" s="369"/>
      <c r="T12" s="355" t="s">
        <v>141</v>
      </c>
      <c r="U12" s="355"/>
      <c r="V12" s="355"/>
      <c r="W12" s="355"/>
      <c r="X12" s="355"/>
      <c r="Y12" s="355"/>
      <c r="Z12" s="355"/>
      <c r="AA12" s="355"/>
      <c r="AB12" s="37"/>
      <c r="AC12" s="27"/>
      <c r="AD12" s="373" t="s">
        <v>142</v>
      </c>
      <c r="AE12" s="368"/>
      <c r="AF12" s="369"/>
      <c r="AG12" s="356" t="s">
        <v>143</v>
      </c>
      <c r="AH12" s="357"/>
      <c r="AI12" s="357"/>
      <c r="AJ12" s="357"/>
      <c r="AK12" s="357"/>
      <c r="AL12" s="358"/>
      <c r="AM12" s="27"/>
      <c r="AN12" s="27"/>
      <c r="AO12" s="373" t="s">
        <v>142</v>
      </c>
      <c r="AP12" s="368"/>
      <c r="AQ12" s="369"/>
      <c r="AR12" s="373" t="s">
        <v>143</v>
      </c>
      <c r="AS12" s="368"/>
      <c r="AT12" s="369"/>
      <c r="AU12" s="32"/>
      <c r="AV12" s="32"/>
      <c r="AW12" s="32"/>
      <c r="AX12" s="32"/>
      <c r="AY12" s="32"/>
      <c r="AZ12" s="32"/>
      <c r="BP12" s="33"/>
    </row>
    <row r="13" spans="1:68" ht="20.25" customHeight="1" x14ac:dyDescent="0.45">
      <c r="A13" s="23"/>
      <c r="B13" s="46" t="s">
        <v>144</v>
      </c>
      <c r="C13" s="47"/>
      <c r="D13" s="47"/>
      <c r="E13" s="48"/>
      <c r="F13" s="356" t="s">
        <v>145</v>
      </c>
      <c r="G13" s="357"/>
      <c r="H13" s="357"/>
      <c r="I13" s="357"/>
      <c r="J13" s="357"/>
      <c r="K13" s="357"/>
      <c r="L13" s="357"/>
      <c r="M13" s="358"/>
      <c r="N13" s="37"/>
      <c r="O13" s="30"/>
      <c r="P13" s="362"/>
      <c r="Q13" s="363"/>
      <c r="R13" s="363"/>
      <c r="S13" s="364"/>
      <c r="T13" s="356" t="s">
        <v>145</v>
      </c>
      <c r="U13" s="357"/>
      <c r="V13" s="357"/>
      <c r="W13" s="357"/>
      <c r="X13" s="357"/>
      <c r="Y13" s="357"/>
      <c r="Z13" s="357"/>
      <c r="AA13" s="358"/>
      <c r="AB13" s="37"/>
      <c r="AC13" s="27"/>
      <c r="AD13" s="362"/>
      <c r="AE13" s="363"/>
      <c r="AF13" s="364"/>
      <c r="AG13" s="356" t="s">
        <v>146</v>
      </c>
      <c r="AH13" s="357"/>
      <c r="AI13" s="358"/>
      <c r="AJ13" s="357" t="s">
        <v>147</v>
      </c>
      <c r="AK13" s="357"/>
      <c r="AL13" s="358"/>
      <c r="AM13" s="27"/>
      <c r="AN13" s="27"/>
      <c r="AO13" s="362"/>
      <c r="AP13" s="363"/>
      <c r="AQ13" s="364"/>
      <c r="AR13" s="362"/>
      <c r="AS13" s="363"/>
      <c r="AT13" s="364"/>
      <c r="AU13" s="32"/>
      <c r="AV13" s="32"/>
      <c r="AW13" s="32"/>
      <c r="AX13" s="32"/>
      <c r="AY13" s="32"/>
      <c r="AZ13" s="32"/>
      <c r="BP13" s="33"/>
    </row>
    <row r="14" spans="1:68" ht="28.5" customHeight="1" x14ac:dyDescent="0.45">
      <c r="A14" s="49"/>
      <c r="B14" s="382" t="s">
        <v>148</v>
      </c>
      <c r="C14" s="383"/>
      <c r="D14" s="383"/>
      <c r="E14" s="384"/>
      <c r="F14" s="385">
        <v>445200</v>
      </c>
      <c r="G14" s="240"/>
      <c r="H14" s="240"/>
      <c r="I14" s="240"/>
      <c r="J14" s="240"/>
      <c r="K14" s="240"/>
      <c r="L14" s="240"/>
      <c r="M14" s="386"/>
      <c r="N14" s="43"/>
      <c r="O14" s="30"/>
      <c r="P14" s="356" t="s">
        <v>149</v>
      </c>
      <c r="Q14" s="357"/>
      <c r="R14" s="357"/>
      <c r="S14" s="358"/>
      <c r="T14" s="385">
        <v>333480</v>
      </c>
      <c r="U14" s="240"/>
      <c r="V14" s="240"/>
      <c r="W14" s="240"/>
      <c r="X14" s="240"/>
      <c r="Y14" s="240"/>
      <c r="Z14" s="240"/>
      <c r="AA14" s="386"/>
      <c r="AB14" s="43"/>
      <c r="AC14" s="27"/>
      <c r="AD14" s="356" t="s">
        <v>149</v>
      </c>
      <c r="AE14" s="357"/>
      <c r="AF14" s="358"/>
      <c r="AG14" s="387">
        <v>7460</v>
      </c>
      <c r="AH14" s="388"/>
      <c r="AI14" s="389"/>
      <c r="AJ14" s="388">
        <f t="shared" ref="AJ14:AJ23" si="0">AG14*6</f>
        <v>44760</v>
      </c>
      <c r="AK14" s="388"/>
      <c r="AL14" s="389"/>
      <c r="AM14" s="27"/>
      <c r="AN14" s="27"/>
      <c r="AO14" s="356" t="s">
        <v>149</v>
      </c>
      <c r="AP14" s="357"/>
      <c r="AQ14" s="358"/>
      <c r="AR14" s="379">
        <v>12880</v>
      </c>
      <c r="AS14" s="380"/>
      <c r="AT14" s="381"/>
      <c r="AU14" s="43"/>
      <c r="AV14" s="43"/>
      <c r="AW14" s="43"/>
      <c r="AX14" s="43"/>
      <c r="AY14" s="43"/>
      <c r="AZ14" s="43"/>
    </row>
    <row r="15" spans="1:68" ht="28.5" customHeight="1" x14ac:dyDescent="0.45">
      <c r="A15" s="49"/>
      <c r="B15" s="382" t="s">
        <v>150</v>
      </c>
      <c r="C15" s="383"/>
      <c r="D15" s="383"/>
      <c r="E15" s="384"/>
      <c r="F15" s="390">
        <v>518400</v>
      </c>
      <c r="G15" s="390"/>
      <c r="H15" s="390"/>
      <c r="I15" s="390"/>
      <c r="J15" s="390"/>
      <c r="K15" s="390"/>
      <c r="L15" s="390"/>
      <c r="M15" s="390"/>
      <c r="N15" s="43"/>
      <c r="O15" s="30"/>
      <c r="P15" s="356" t="s">
        <v>151</v>
      </c>
      <c r="Q15" s="357"/>
      <c r="R15" s="357"/>
      <c r="S15" s="358"/>
      <c r="T15" s="385">
        <v>456720</v>
      </c>
      <c r="U15" s="240"/>
      <c r="V15" s="240"/>
      <c r="W15" s="240"/>
      <c r="X15" s="240"/>
      <c r="Y15" s="240"/>
      <c r="Z15" s="240"/>
      <c r="AA15" s="386"/>
      <c r="AB15" s="43"/>
      <c r="AC15" s="27"/>
      <c r="AD15" s="356" t="s">
        <v>151</v>
      </c>
      <c r="AE15" s="357"/>
      <c r="AF15" s="358"/>
      <c r="AG15" s="387">
        <v>10590</v>
      </c>
      <c r="AH15" s="388"/>
      <c r="AI15" s="389"/>
      <c r="AJ15" s="388">
        <f t="shared" si="0"/>
        <v>63540</v>
      </c>
      <c r="AK15" s="388"/>
      <c r="AL15" s="389"/>
      <c r="AM15" s="27"/>
      <c r="AN15" s="27"/>
      <c r="AO15" s="356" t="s">
        <v>151</v>
      </c>
      <c r="AP15" s="357"/>
      <c r="AQ15" s="358"/>
      <c r="AR15" s="379">
        <v>21000</v>
      </c>
      <c r="AS15" s="380"/>
      <c r="AT15" s="381"/>
      <c r="AU15" s="37"/>
      <c r="AV15" s="37"/>
      <c r="AW15" s="37"/>
      <c r="AX15" s="43"/>
      <c r="AY15" s="43"/>
      <c r="AZ15" s="43"/>
    </row>
    <row r="16" spans="1:68" ht="28.5" customHeight="1" x14ac:dyDescent="0.45">
      <c r="A16" s="49"/>
      <c r="B16" s="382" t="s">
        <v>152</v>
      </c>
      <c r="C16" s="383"/>
      <c r="D16" s="383"/>
      <c r="E16" s="384"/>
      <c r="F16" s="385">
        <v>518400</v>
      </c>
      <c r="G16" s="240"/>
      <c r="H16" s="240"/>
      <c r="I16" s="240"/>
      <c r="J16" s="240"/>
      <c r="K16" s="240"/>
      <c r="L16" s="240"/>
      <c r="M16" s="386"/>
      <c r="N16" s="43"/>
      <c r="O16" s="30"/>
      <c r="P16" s="356" t="s">
        <v>153</v>
      </c>
      <c r="Q16" s="357"/>
      <c r="R16" s="357"/>
      <c r="S16" s="358"/>
      <c r="T16" s="385">
        <v>536760</v>
      </c>
      <c r="U16" s="240"/>
      <c r="V16" s="240"/>
      <c r="W16" s="240"/>
      <c r="X16" s="240"/>
      <c r="Y16" s="240"/>
      <c r="Z16" s="240"/>
      <c r="AA16" s="386"/>
      <c r="AB16" s="43"/>
      <c r="AC16" s="27"/>
      <c r="AD16" s="356" t="s">
        <v>153</v>
      </c>
      <c r="AE16" s="357"/>
      <c r="AF16" s="358"/>
      <c r="AG16" s="387">
        <v>12030</v>
      </c>
      <c r="AH16" s="388"/>
      <c r="AI16" s="389"/>
      <c r="AJ16" s="388">
        <f t="shared" si="0"/>
        <v>72180</v>
      </c>
      <c r="AK16" s="388"/>
      <c r="AL16" s="389"/>
      <c r="AM16" s="27"/>
      <c r="AN16" s="27"/>
      <c r="AO16" s="356" t="s">
        <v>153</v>
      </c>
      <c r="AP16" s="357"/>
      <c r="AQ16" s="358"/>
      <c r="AR16" s="379">
        <v>21640</v>
      </c>
      <c r="AS16" s="380"/>
      <c r="AT16" s="381"/>
    </row>
    <row r="17" spans="1:46" ht="28.5" customHeight="1" x14ac:dyDescent="0.45">
      <c r="A17" s="30"/>
      <c r="B17" s="382" t="s">
        <v>154</v>
      </c>
      <c r="C17" s="383"/>
      <c r="D17" s="383"/>
      <c r="E17" s="384"/>
      <c r="F17" s="385">
        <v>523680</v>
      </c>
      <c r="G17" s="240"/>
      <c r="H17" s="240"/>
      <c r="I17" s="240"/>
      <c r="J17" s="240"/>
      <c r="K17" s="240"/>
      <c r="L17" s="240"/>
      <c r="M17" s="386"/>
      <c r="N17" s="43"/>
      <c r="O17" s="30"/>
      <c r="P17" s="356" t="s">
        <v>155</v>
      </c>
      <c r="Q17" s="357"/>
      <c r="R17" s="357"/>
      <c r="S17" s="358"/>
      <c r="T17" s="385">
        <v>586800</v>
      </c>
      <c r="U17" s="240"/>
      <c r="V17" s="240"/>
      <c r="W17" s="240"/>
      <c r="X17" s="240"/>
      <c r="Y17" s="240"/>
      <c r="Z17" s="240"/>
      <c r="AA17" s="386"/>
      <c r="AB17" s="43"/>
      <c r="AC17" s="27"/>
      <c r="AD17" s="356" t="s">
        <v>155</v>
      </c>
      <c r="AE17" s="357"/>
      <c r="AF17" s="358"/>
      <c r="AG17" s="387">
        <v>13000</v>
      </c>
      <c r="AH17" s="388"/>
      <c r="AI17" s="389"/>
      <c r="AJ17" s="388">
        <f t="shared" si="0"/>
        <v>78000</v>
      </c>
      <c r="AK17" s="388"/>
      <c r="AL17" s="389"/>
      <c r="AM17" s="27"/>
      <c r="AN17" s="27"/>
      <c r="AO17" s="356" t="s">
        <v>155</v>
      </c>
      <c r="AP17" s="357"/>
      <c r="AQ17" s="358"/>
      <c r="AR17" s="379">
        <v>24340</v>
      </c>
      <c r="AS17" s="380"/>
      <c r="AT17" s="381"/>
    </row>
    <row r="18" spans="1:46" ht="28.5" customHeight="1" x14ac:dyDescent="0.45">
      <c r="A18" s="30"/>
      <c r="B18" s="382" t="s">
        <v>156</v>
      </c>
      <c r="C18" s="383"/>
      <c r="D18" s="383"/>
      <c r="E18" s="384"/>
      <c r="F18" s="385">
        <v>523680</v>
      </c>
      <c r="G18" s="240"/>
      <c r="H18" s="240"/>
      <c r="I18" s="240"/>
      <c r="J18" s="240"/>
      <c r="K18" s="240"/>
      <c r="L18" s="240"/>
      <c r="M18" s="386"/>
      <c r="N18" s="43"/>
      <c r="O18" s="30"/>
      <c r="P18" s="356" t="s">
        <v>157</v>
      </c>
      <c r="Q18" s="357"/>
      <c r="R18" s="357"/>
      <c r="S18" s="358"/>
      <c r="T18" s="385">
        <v>590160</v>
      </c>
      <c r="U18" s="240"/>
      <c r="V18" s="240"/>
      <c r="W18" s="240"/>
      <c r="X18" s="240"/>
      <c r="Y18" s="240"/>
      <c r="Z18" s="240"/>
      <c r="AA18" s="386"/>
      <c r="AB18" s="43"/>
      <c r="AC18" s="27"/>
      <c r="AD18" s="356" t="s">
        <v>157</v>
      </c>
      <c r="AE18" s="357"/>
      <c r="AF18" s="358"/>
      <c r="AG18" s="387">
        <v>13350</v>
      </c>
      <c r="AH18" s="388"/>
      <c r="AI18" s="389"/>
      <c r="AJ18" s="388">
        <f t="shared" si="0"/>
        <v>80100</v>
      </c>
      <c r="AK18" s="388"/>
      <c r="AL18" s="389"/>
      <c r="AM18" s="27"/>
      <c r="AN18" s="27"/>
      <c r="AO18" s="356" t="s">
        <v>157</v>
      </c>
      <c r="AP18" s="357"/>
      <c r="AQ18" s="358"/>
      <c r="AR18" s="379">
        <v>25370</v>
      </c>
      <c r="AS18" s="380"/>
      <c r="AT18" s="381"/>
    </row>
    <row r="19" spans="1:46" ht="28.5" customHeight="1" x14ac:dyDescent="0.45">
      <c r="A19" s="49"/>
      <c r="B19" s="382" t="s">
        <v>158</v>
      </c>
      <c r="C19" s="383"/>
      <c r="D19" s="383"/>
      <c r="E19" s="384"/>
      <c r="F19" s="385">
        <v>523680</v>
      </c>
      <c r="G19" s="240"/>
      <c r="H19" s="240"/>
      <c r="I19" s="240"/>
      <c r="J19" s="240"/>
      <c r="K19" s="240"/>
      <c r="L19" s="240"/>
      <c r="M19" s="386"/>
      <c r="N19" s="43"/>
      <c r="O19" s="30"/>
      <c r="P19" s="356" t="s">
        <v>159</v>
      </c>
      <c r="Q19" s="357"/>
      <c r="R19" s="357"/>
      <c r="S19" s="358"/>
      <c r="T19" s="385">
        <v>667800</v>
      </c>
      <c r="U19" s="240"/>
      <c r="V19" s="240"/>
      <c r="W19" s="240"/>
      <c r="X19" s="240"/>
      <c r="Y19" s="240"/>
      <c r="Z19" s="240"/>
      <c r="AA19" s="386"/>
      <c r="AB19" s="43"/>
      <c r="AC19" s="27"/>
      <c r="AD19" s="356" t="s">
        <v>160</v>
      </c>
      <c r="AE19" s="357"/>
      <c r="AF19" s="358"/>
      <c r="AG19" s="387">
        <v>14200</v>
      </c>
      <c r="AH19" s="388"/>
      <c r="AI19" s="389"/>
      <c r="AJ19" s="388">
        <f t="shared" si="0"/>
        <v>85200</v>
      </c>
      <c r="AK19" s="388"/>
      <c r="AL19" s="389"/>
      <c r="AM19" s="27"/>
      <c r="AN19" s="27"/>
      <c r="AO19" s="356" t="s">
        <v>159</v>
      </c>
      <c r="AP19" s="357"/>
      <c r="AQ19" s="358"/>
      <c r="AR19" s="379">
        <v>28850</v>
      </c>
      <c r="AS19" s="380"/>
      <c r="AT19" s="381"/>
    </row>
    <row r="20" spans="1:46" ht="28.5" customHeight="1" x14ac:dyDescent="0.45">
      <c r="A20" s="49"/>
      <c r="B20" s="382" t="s">
        <v>161</v>
      </c>
      <c r="C20" s="383"/>
      <c r="D20" s="383"/>
      <c r="E20" s="384"/>
      <c r="F20" s="385">
        <v>523680</v>
      </c>
      <c r="G20" s="240"/>
      <c r="H20" s="240"/>
      <c r="I20" s="240"/>
      <c r="J20" s="240"/>
      <c r="K20" s="240"/>
      <c r="L20" s="240"/>
      <c r="M20" s="386"/>
      <c r="N20" s="43"/>
      <c r="O20" s="30"/>
      <c r="P20" s="356" t="s">
        <v>162</v>
      </c>
      <c r="Q20" s="357"/>
      <c r="R20" s="357"/>
      <c r="S20" s="358"/>
      <c r="T20" s="385">
        <v>707040</v>
      </c>
      <c r="U20" s="240"/>
      <c r="V20" s="240"/>
      <c r="W20" s="240"/>
      <c r="X20" s="240"/>
      <c r="Y20" s="240"/>
      <c r="Z20" s="240"/>
      <c r="AA20" s="386"/>
      <c r="AB20" s="43"/>
      <c r="AC20" s="27"/>
      <c r="AD20" s="356" t="s">
        <v>162</v>
      </c>
      <c r="AE20" s="357"/>
      <c r="AF20" s="358"/>
      <c r="AG20" s="387">
        <v>14800</v>
      </c>
      <c r="AH20" s="388"/>
      <c r="AI20" s="389"/>
      <c r="AJ20" s="388">
        <f t="shared" si="0"/>
        <v>88800</v>
      </c>
      <c r="AK20" s="388"/>
      <c r="AL20" s="389"/>
      <c r="AM20" s="27"/>
      <c r="AN20" s="27"/>
      <c r="AO20" s="356" t="s">
        <v>162</v>
      </c>
      <c r="AP20" s="357"/>
      <c r="AQ20" s="358"/>
      <c r="AR20" s="379">
        <v>30660</v>
      </c>
      <c r="AS20" s="380"/>
      <c r="AT20" s="381"/>
    </row>
    <row r="21" spans="1:46" ht="28.5" customHeight="1" x14ac:dyDescent="0.45">
      <c r="A21" s="49"/>
      <c r="B21" s="382" t="s">
        <v>163</v>
      </c>
      <c r="C21" s="383"/>
      <c r="D21" s="383"/>
      <c r="E21" s="384"/>
      <c r="F21" s="385">
        <v>549840</v>
      </c>
      <c r="G21" s="240"/>
      <c r="H21" s="240"/>
      <c r="I21" s="240"/>
      <c r="J21" s="240"/>
      <c r="K21" s="240"/>
      <c r="L21" s="240"/>
      <c r="M21" s="386"/>
      <c r="N21" s="43"/>
      <c r="O21" s="30"/>
      <c r="P21" s="356" t="s">
        <v>164</v>
      </c>
      <c r="Q21" s="357"/>
      <c r="R21" s="357"/>
      <c r="S21" s="358"/>
      <c r="T21" s="385">
        <v>742920</v>
      </c>
      <c r="U21" s="240"/>
      <c r="V21" s="240"/>
      <c r="W21" s="240"/>
      <c r="X21" s="240"/>
      <c r="Y21" s="240"/>
      <c r="Z21" s="240"/>
      <c r="AA21" s="386"/>
      <c r="AB21" s="43"/>
      <c r="AC21" s="27"/>
      <c r="AD21" s="356" t="s">
        <v>164</v>
      </c>
      <c r="AE21" s="357"/>
      <c r="AF21" s="358"/>
      <c r="AG21" s="387">
        <v>15280</v>
      </c>
      <c r="AH21" s="388"/>
      <c r="AI21" s="389"/>
      <c r="AJ21" s="388">
        <f t="shared" si="0"/>
        <v>91680</v>
      </c>
      <c r="AK21" s="388"/>
      <c r="AL21" s="389"/>
      <c r="AM21" s="27"/>
      <c r="AN21" s="27"/>
      <c r="AO21" s="356" t="s">
        <v>164</v>
      </c>
      <c r="AP21" s="357"/>
      <c r="AQ21" s="358"/>
      <c r="AR21" s="379">
        <v>32460</v>
      </c>
      <c r="AS21" s="380"/>
      <c r="AT21" s="381"/>
    </row>
    <row r="22" spans="1:46" ht="28.5" customHeight="1" x14ac:dyDescent="0.45">
      <c r="A22" s="49"/>
      <c r="B22" s="382" t="s">
        <v>165</v>
      </c>
      <c r="C22" s="383"/>
      <c r="D22" s="383"/>
      <c r="E22" s="384"/>
      <c r="F22" s="385">
        <v>518440</v>
      </c>
      <c r="G22" s="240"/>
      <c r="H22" s="240"/>
      <c r="I22" s="240"/>
      <c r="J22" s="240"/>
      <c r="K22" s="240"/>
      <c r="L22" s="240"/>
      <c r="M22" s="386"/>
      <c r="N22" s="43"/>
      <c r="O22" s="30"/>
      <c r="P22" s="356" t="s">
        <v>166</v>
      </c>
      <c r="Q22" s="357"/>
      <c r="R22" s="357"/>
      <c r="S22" s="358"/>
      <c r="T22" s="385">
        <v>776040</v>
      </c>
      <c r="U22" s="240"/>
      <c r="V22" s="240"/>
      <c r="W22" s="240"/>
      <c r="X22" s="240"/>
      <c r="Y22" s="240"/>
      <c r="Z22" s="240"/>
      <c r="AA22" s="386"/>
      <c r="AB22" s="43"/>
      <c r="AC22" s="27"/>
      <c r="AD22" s="356" t="s">
        <v>166</v>
      </c>
      <c r="AE22" s="357"/>
      <c r="AF22" s="358"/>
      <c r="AG22" s="387">
        <v>15760</v>
      </c>
      <c r="AH22" s="388"/>
      <c r="AI22" s="389"/>
      <c r="AJ22" s="388">
        <f t="shared" si="0"/>
        <v>94560</v>
      </c>
      <c r="AK22" s="388"/>
      <c r="AL22" s="389"/>
      <c r="AM22" s="27"/>
      <c r="AN22" s="27"/>
      <c r="AO22" s="356" t="s">
        <v>166</v>
      </c>
      <c r="AP22" s="357"/>
      <c r="AQ22" s="358"/>
      <c r="AR22" s="379">
        <v>34000</v>
      </c>
      <c r="AS22" s="380"/>
      <c r="AT22" s="381"/>
    </row>
    <row r="23" spans="1:46" ht="28.5" customHeight="1" x14ac:dyDescent="0.45">
      <c r="A23" s="49"/>
      <c r="B23" s="382" t="s">
        <v>167</v>
      </c>
      <c r="C23" s="383"/>
      <c r="D23" s="383"/>
      <c r="E23" s="384"/>
      <c r="F23" s="385">
        <v>497520</v>
      </c>
      <c r="G23" s="240"/>
      <c r="H23" s="240"/>
      <c r="I23" s="240"/>
      <c r="J23" s="240"/>
      <c r="K23" s="240"/>
      <c r="L23" s="240"/>
      <c r="M23" s="386"/>
      <c r="N23" s="43"/>
      <c r="O23" s="30"/>
      <c r="P23" s="391" t="s">
        <v>168</v>
      </c>
      <c r="Q23" s="392"/>
      <c r="R23" s="392"/>
      <c r="S23" s="393"/>
      <c r="T23" s="403">
        <v>33120</v>
      </c>
      <c r="U23" s="249"/>
      <c r="V23" s="249"/>
      <c r="W23" s="249"/>
      <c r="X23" s="249"/>
      <c r="Y23" s="249"/>
      <c r="Z23" s="249"/>
      <c r="AA23" s="404"/>
      <c r="AB23" s="43"/>
      <c r="AC23" s="27"/>
      <c r="AD23" s="391" t="s">
        <v>168</v>
      </c>
      <c r="AE23" s="392"/>
      <c r="AF23" s="393"/>
      <c r="AG23" s="408">
        <v>480</v>
      </c>
      <c r="AH23" s="409"/>
      <c r="AI23" s="410"/>
      <c r="AJ23" s="414">
        <f t="shared" si="0"/>
        <v>2880</v>
      </c>
      <c r="AK23" s="415"/>
      <c r="AL23" s="416"/>
      <c r="AM23" s="27"/>
      <c r="AN23" s="27"/>
      <c r="AO23" s="391" t="s">
        <v>168</v>
      </c>
      <c r="AP23" s="392"/>
      <c r="AQ23" s="393"/>
      <c r="AR23" s="397">
        <v>1540</v>
      </c>
      <c r="AS23" s="398"/>
      <c r="AT23" s="399"/>
    </row>
    <row r="24" spans="1:46" ht="28.5" customHeight="1" x14ac:dyDescent="0.45">
      <c r="A24" s="49"/>
      <c r="B24" s="382" t="s">
        <v>169</v>
      </c>
      <c r="C24" s="383"/>
      <c r="D24" s="383"/>
      <c r="E24" s="384"/>
      <c r="F24" s="385">
        <v>497520</v>
      </c>
      <c r="G24" s="240"/>
      <c r="H24" s="240"/>
      <c r="I24" s="240"/>
      <c r="J24" s="240"/>
      <c r="K24" s="240"/>
      <c r="L24" s="240"/>
      <c r="M24" s="386"/>
      <c r="N24" s="43"/>
      <c r="O24" s="30"/>
      <c r="P24" s="394"/>
      <c r="Q24" s="395"/>
      <c r="R24" s="395"/>
      <c r="S24" s="396"/>
      <c r="T24" s="405"/>
      <c r="U24" s="406"/>
      <c r="V24" s="406"/>
      <c r="W24" s="406"/>
      <c r="X24" s="406"/>
      <c r="Y24" s="406"/>
      <c r="Z24" s="406"/>
      <c r="AA24" s="407"/>
      <c r="AB24" s="43"/>
      <c r="AC24" s="27"/>
      <c r="AD24" s="394"/>
      <c r="AE24" s="395"/>
      <c r="AF24" s="396"/>
      <c r="AG24" s="411"/>
      <c r="AH24" s="412"/>
      <c r="AI24" s="413"/>
      <c r="AJ24" s="417"/>
      <c r="AK24" s="418"/>
      <c r="AL24" s="419"/>
      <c r="AM24" s="27"/>
      <c r="AN24" s="27"/>
      <c r="AO24" s="394"/>
      <c r="AP24" s="395"/>
      <c r="AQ24" s="396"/>
      <c r="AR24" s="400"/>
      <c r="AS24" s="401"/>
      <c r="AT24" s="402"/>
    </row>
    <row r="25" spans="1:46" ht="28.5" customHeight="1" x14ac:dyDescent="0.45">
      <c r="A25" s="49"/>
      <c r="B25" s="50"/>
      <c r="C25" s="50"/>
      <c r="D25" s="50"/>
      <c r="E25" s="43"/>
      <c r="F25" s="43"/>
      <c r="G25" s="43"/>
      <c r="H25" s="43"/>
      <c r="I25" s="43"/>
      <c r="J25" s="43"/>
      <c r="K25" s="43"/>
      <c r="L25" s="43"/>
      <c r="M25" s="43"/>
      <c r="N25" s="43"/>
      <c r="O25" s="43"/>
      <c r="P25" s="30"/>
      <c r="Q25" s="39"/>
      <c r="R25" s="39"/>
      <c r="S25" s="39"/>
      <c r="T25" s="43"/>
      <c r="U25" s="43"/>
      <c r="V25" s="43"/>
      <c r="W25" s="43"/>
      <c r="X25" s="43"/>
      <c r="Y25" s="43"/>
      <c r="Z25" s="43"/>
      <c r="AA25" s="43"/>
      <c r="AB25" s="43"/>
      <c r="AC25" s="43"/>
      <c r="AD25" s="43"/>
      <c r="AF25" s="39"/>
      <c r="AG25" s="39"/>
      <c r="AH25" s="39"/>
      <c r="AI25" s="37"/>
      <c r="AJ25" s="37"/>
      <c r="AK25" s="37"/>
      <c r="AL25" s="43"/>
      <c r="AM25" s="43"/>
      <c r="AN25" s="43"/>
    </row>
    <row r="26" spans="1:46" ht="28.5" customHeight="1" x14ac:dyDescent="0.45">
      <c r="A26" s="49"/>
      <c r="B26" s="374" t="s">
        <v>170</v>
      </c>
      <c r="C26" s="374"/>
      <c r="D26" s="374"/>
      <c r="E26" s="374"/>
      <c r="F26" s="374"/>
      <c r="G26" s="374"/>
      <c r="H26" s="374"/>
      <c r="I26" s="374"/>
      <c r="J26" s="374"/>
      <c r="K26" s="374"/>
      <c r="L26" s="374"/>
      <c r="M26" s="374"/>
      <c r="N26" s="374"/>
      <c r="O26" s="374"/>
      <c r="P26" s="374"/>
      <c r="Q26" s="374"/>
      <c r="R26" s="374"/>
      <c r="S26" s="374"/>
      <c r="T26" s="374"/>
      <c r="U26" s="374"/>
      <c r="V26" s="374"/>
      <c r="W26" s="374"/>
      <c r="X26" s="374"/>
      <c r="Y26" s="374"/>
      <c r="Z26" s="374"/>
      <c r="AA26" s="374"/>
      <c r="AB26" s="374"/>
      <c r="AC26" s="374"/>
      <c r="AD26" s="374"/>
      <c r="AE26" s="374"/>
      <c r="AF26" s="374"/>
      <c r="AG26" s="374"/>
      <c r="AH26" s="374"/>
      <c r="AI26" s="39"/>
      <c r="AJ26" s="37"/>
      <c r="AK26" s="375" t="s">
        <v>171</v>
      </c>
      <c r="AL26" s="375"/>
      <c r="AM26" s="375"/>
      <c r="AN26" s="375"/>
      <c r="AO26" s="375"/>
      <c r="AP26" s="375"/>
      <c r="AQ26" s="375"/>
      <c r="AR26" s="375"/>
      <c r="AS26" s="375"/>
      <c r="AT26" s="375"/>
    </row>
    <row r="27" spans="1:46" ht="28.5" customHeight="1" x14ac:dyDescent="0.45">
      <c r="A27" s="30"/>
      <c r="B27" s="373" t="s">
        <v>140</v>
      </c>
      <c r="C27" s="368"/>
      <c r="D27" s="369"/>
      <c r="E27" s="355" t="s">
        <v>172</v>
      </c>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7"/>
      <c r="AJ27" s="37"/>
      <c r="AK27" s="424" t="s">
        <v>143</v>
      </c>
      <c r="AL27" s="424"/>
      <c r="AM27" s="424"/>
      <c r="AN27" s="424"/>
      <c r="AO27" s="424"/>
      <c r="AP27" s="424"/>
      <c r="AQ27" s="424"/>
      <c r="AR27" s="424"/>
      <c r="AS27" s="424"/>
      <c r="AT27" s="424"/>
    </row>
    <row r="28" spans="1:46" ht="28.5" customHeight="1" x14ac:dyDescent="0.45">
      <c r="A28" s="49"/>
      <c r="B28" s="362"/>
      <c r="C28" s="363"/>
      <c r="D28" s="364"/>
      <c r="E28" s="355" t="s">
        <v>173</v>
      </c>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7"/>
      <c r="AJ28" s="37"/>
      <c r="AK28" s="424" t="s">
        <v>174</v>
      </c>
      <c r="AL28" s="424"/>
      <c r="AM28" s="424"/>
      <c r="AN28" s="424"/>
      <c r="AO28" s="424"/>
      <c r="AP28" s="424"/>
      <c r="AQ28" s="424"/>
      <c r="AR28" s="424"/>
      <c r="AS28" s="424"/>
      <c r="AT28" s="424"/>
    </row>
    <row r="29" spans="1:46" ht="28.5" customHeight="1" x14ac:dyDescent="0.45">
      <c r="A29" s="49"/>
      <c r="B29" s="356" t="s">
        <v>144</v>
      </c>
      <c r="C29" s="357"/>
      <c r="D29" s="358"/>
      <c r="E29" s="356" t="s">
        <v>175</v>
      </c>
      <c r="F29" s="357"/>
      <c r="G29" s="358"/>
      <c r="H29" s="356" t="s">
        <v>176</v>
      </c>
      <c r="I29" s="357"/>
      <c r="J29" s="358"/>
      <c r="K29" s="356" t="s">
        <v>177</v>
      </c>
      <c r="L29" s="357"/>
      <c r="M29" s="358"/>
      <c r="N29" s="356" t="s">
        <v>178</v>
      </c>
      <c r="O29" s="357"/>
      <c r="P29" s="358"/>
      <c r="Q29" s="356" t="s">
        <v>179</v>
      </c>
      <c r="R29" s="357"/>
      <c r="S29" s="358"/>
      <c r="T29" s="356" t="s">
        <v>180</v>
      </c>
      <c r="U29" s="357"/>
      <c r="V29" s="358"/>
      <c r="W29" s="356" t="s">
        <v>181</v>
      </c>
      <c r="X29" s="357"/>
      <c r="Y29" s="358"/>
      <c r="Z29" s="356" t="s">
        <v>182</v>
      </c>
      <c r="AA29" s="357"/>
      <c r="AB29" s="358"/>
      <c r="AC29" s="356" t="s">
        <v>183</v>
      </c>
      <c r="AD29" s="357"/>
      <c r="AE29" s="358"/>
      <c r="AF29" s="356" t="s">
        <v>184</v>
      </c>
      <c r="AG29" s="357"/>
      <c r="AH29" s="358"/>
      <c r="AI29" s="37"/>
      <c r="AJ29" s="37"/>
      <c r="AK29" s="420" t="s">
        <v>185</v>
      </c>
      <c r="AL29" s="420"/>
      <c r="AM29" s="420"/>
      <c r="AN29" s="420"/>
      <c r="AO29" s="420"/>
      <c r="AP29" s="420"/>
      <c r="AQ29" s="420"/>
      <c r="AR29" s="420"/>
      <c r="AS29" s="420"/>
      <c r="AT29" s="420"/>
    </row>
    <row r="30" spans="1:46" ht="22.5" customHeight="1" x14ac:dyDescent="0.45">
      <c r="A30" s="49"/>
      <c r="B30" s="382" t="s">
        <v>148</v>
      </c>
      <c r="C30" s="383"/>
      <c r="D30" s="384"/>
      <c r="E30" s="421">
        <v>0</v>
      </c>
      <c r="F30" s="422"/>
      <c r="G30" s="423"/>
      <c r="H30" s="421">
        <v>3840</v>
      </c>
      <c r="I30" s="422"/>
      <c r="J30" s="423"/>
      <c r="K30" s="421">
        <v>0</v>
      </c>
      <c r="L30" s="422"/>
      <c r="M30" s="423"/>
      <c r="N30" s="421">
        <v>0</v>
      </c>
      <c r="O30" s="422"/>
      <c r="P30" s="423"/>
      <c r="Q30" s="421">
        <v>0</v>
      </c>
      <c r="R30" s="422"/>
      <c r="S30" s="423"/>
      <c r="T30" s="421">
        <v>0</v>
      </c>
      <c r="U30" s="422"/>
      <c r="V30" s="423"/>
      <c r="W30" s="421">
        <v>4320</v>
      </c>
      <c r="X30" s="422"/>
      <c r="Y30" s="423"/>
      <c r="Z30" s="421">
        <v>16560</v>
      </c>
      <c r="AA30" s="422"/>
      <c r="AB30" s="423"/>
      <c r="AC30" s="421">
        <v>24960</v>
      </c>
      <c r="AD30" s="422"/>
      <c r="AE30" s="423"/>
      <c r="AF30" s="421">
        <v>24480</v>
      </c>
      <c r="AG30" s="422"/>
      <c r="AH30" s="423"/>
      <c r="AI30" s="51"/>
      <c r="AJ30" s="37"/>
      <c r="AK30" s="420"/>
      <c r="AL30" s="420"/>
      <c r="AM30" s="420"/>
      <c r="AN30" s="420"/>
      <c r="AO30" s="420"/>
      <c r="AP30" s="420"/>
      <c r="AQ30" s="420"/>
      <c r="AR30" s="420"/>
      <c r="AS30" s="420"/>
      <c r="AT30" s="420"/>
    </row>
    <row r="31" spans="1:46" ht="28.5" customHeight="1" x14ac:dyDescent="0.45">
      <c r="A31" s="49"/>
      <c r="B31" s="382" t="s">
        <v>150</v>
      </c>
      <c r="C31" s="383"/>
      <c r="D31" s="384"/>
      <c r="E31" s="421">
        <v>0</v>
      </c>
      <c r="F31" s="422"/>
      <c r="G31" s="423"/>
      <c r="H31" s="421">
        <v>0</v>
      </c>
      <c r="I31" s="422"/>
      <c r="J31" s="423"/>
      <c r="K31" s="421">
        <v>0</v>
      </c>
      <c r="L31" s="422"/>
      <c r="M31" s="423"/>
      <c r="N31" s="421">
        <v>0</v>
      </c>
      <c r="O31" s="422"/>
      <c r="P31" s="423"/>
      <c r="Q31" s="421">
        <v>0</v>
      </c>
      <c r="R31" s="422"/>
      <c r="S31" s="423"/>
      <c r="T31" s="421">
        <v>0</v>
      </c>
      <c r="U31" s="422"/>
      <c r="V31" s="423"/>
      <c r="W31" s="421">
        <v>0</v>
      </c>
      <c r="X31" s="422"/>
      <c r="Y31" s="423"/>
      <c r="Z31" s="421">
        <v>0</v>
      </c>
      <c r="AA31" s="422"/>
      <c r="AB31" s="423"/>
      <c r="AC31" s="421">
        <v>0</v>
      </c>
      <c r="AD31" s="422"/>
      <c r="AE31" s="423"/>
      <c r="AF31" s="421">
        <v>0</v>
      </c>
      <c r="AG31" s="422"/>
      <c r="AH31" s="423"/>
      <c r="AI31" s="51"/>
      <c r="AJ31" s="37"/>
      <c r="AK31" s="52"/>
      <c r="AL31" s="52"/>
      <c r="AM31" s="52"/>
      <c r="AN31" s="52"/>
      <c r="AO31" s="52"/>
      <c r="AP31" s="52"/>
      <c r="AQ31" s="52"/>
      <c r="AR31" s="52"/>
      <c r="AS31" s="52"/>
    </row>
    <row r="32" spans="1:46" ht="28.5" customHeight="1" x14ac:dyDescent="0.45">
      <c r="A32" s="49"/>
      <c r="B32" s="382" t="s">
        <v>152</v>
      </c>
      <c r="C32" s="383"/>
      <c r="D32" s="384"/>
      <c r="E32" s="421">
        <v>0</v>
      </c>
      <c r="F32" s="422"/>
      <c r="G32" s="423"/>
      <c r="H32" s="421">
        <v>0</v>
      </c>
      <c r="I32" s="422"/>
      <c r="J32" s="423"/>
      <c r="K32" s="421">
        <v>0</v>
      </c>
      <c r="L32" s="422"/>
      <c r="M32" s="423"/>
      <c r="N32" s="421">
        <v>0</v>
      </c>
      <c r="O32" s="422"/>
      <c r="P32" s="423"/>
      <c r="Q32" s="421">
        <v>0</v>
      </c>
      <c r="R32" s="422"/>
      <c r="S32" s="423"/>
      <c r="T32" s="421">
        <v>0</v>
      </c>
      <c r="U32" s="422"/>
      <c r="V32" s="423"/>
      <c r="W32" s="421">
        <v>0</v>
      </c>
      <c r="X32" s="422"/>
      <c r="Y32" s="423"/>
      <c r="Z32" s="421">
        <v>11520</v>
      </c>
      <c r="AA32" s="422"/>
      <c r="AB32" s="423"/>
      <c r="AC32" s="421">
        <v>21240</v>
      </c>
      <c r="AD32" s="422"/>
      <c r="AE32" s="423"/>
      <c r="AF32" s="421">
        <v>20760</v>
      </c>
      <c r="AG32" s="422"/>
      <c r="AH32" s="423"/>
      <c r="AI32" s="51"/>
      <c r="AJ32" s="37"/>
      <c r="AK32" s="37"/>
      <c r="AL32" s="53"/>
      <c r="AM32" s="54"/>
      <c r="AN32" s="54"/>
      <c r="AO32" s="54"/>
      <c r="AP32" s="54"/>
      <c r="AQ32" s="54"/>
    </row>
    <row r="33" spans="1:46" ht="28.5" customHeight="1" x14ac:dyDescent="0.45">
      <c r="A33" s="49"/>
      <c r="B33" s="382" t="s">
        <v>154</v>
      </c>
      <c r="C33" s="383"/>
      <c r="D33" s="384"/>
      <c r="E33" s="421">
        <v>0</v>
      </c>
      <c r="F33" s="422"/>
      <c r="G33" s="423"/>
      <c r="H33" s="421">
        <v>0</v>
      </c>
      <c r="I33" s="422"/>
      <c r="J33" s="423"/>
      <c r="K33" s="421">
        <v>0</v>
      </c>
      <c r="L33" s="422"/>
      <c r="M33" s="423"/>
      <c r="N33" s="421">
        <v>0</v>
      </c>
      <c r="O33" s="422"/>
      <c r="P33" s="423"/>
      <c r="Q33" s="421">
        <v>0</v>
      </c>
      <c r="R33" s="422"/>
      <c r="S33" s="423"/>
      <c r="T33" s="421">
        <v>0</v>
      </c>
      <c r="U33" s="422"/>
      <c r="V33" s="423"/>
      <c r="W33" s="421">
        <v>0</v>
      </c>
      <c r="X33" s="422"/>
      <c r="Y33" s="423"/>
      <c r="Z33" s="421">
        <v>8760</v>
      </c>
      <c r="AA33" s="422"/>
      <c r="AB33" s="423"/>
      <c r="AC33" s="421">
        <v>18600</v>
      </c>
      <c r="AD33" s="422"/>
      <c r="AE33" s="423"/>
      <c r="AF33" s="421">
        <v>18120</v>
      </c>
      <c r="AG33" s="422"/>
      <c r="AH33" s="423"/>
      <c r="AI33" s="51"/>
      <c r="AJ33" s="37"/>
      <c r="AK33" s="37"/>
      <c r="AL33" s="53"/>
      <c r="AM33" s="54"/>
      <c r="AN33" s="54"/>
      <c r="AO33" s="54"/>
      <c r="AP33" s="54"/>
      <c r="AQ33" s="54"/>
    </row>
    <row r="34" spans="1:46" ht="28.5" customHeight="1" x14ac:dyDescent="0.45">
      <c r="A34" s="49"/>
      <c r="B34" s="382" t="s">
        <v>156</v>
      </c>
      <c r="C34" s="383"/>
      <c r="D34" s="384"/>
      <c r="E34" s="421">
        <v>0</v>
      </c>
      <c r="F34" s="422"/>
      <c r="G34" s="423"/>
      <c r="H34" s="421">
        <v>0</v>
      </c>
      <c r="I34" s="422"/>
      <c r="J34" s="423"/>
      <c r="K34" s="421">
        <v>0</v>
      </c>
      <c r="L34" s="422"/>
      <c r="M34" s="423"/>
      <c r="N34" s="421">
        <v>0</v>
      </c>
      <c r="O34" s="422"/>
      <c r="P34" s="423"/>
      <c r="Q34" s="421">
        <v>4080</v>
      </c>
      <c r="R34" s="422"/>
      <c r="S34" s="423"/>
      <c r="T34" s="421">
        <v>0</v>
      </c>
      <c r="U34" s="422"/>
      <c r="V34" s="423"/>
      <c r="W34" s="421">
        <v>12360</v>
      </c>
      <c r="X34" s="422"/>
      <c r="Y34" s="423"/>
      <c r="Z34" s="421">
        <v>26880</v>
      </c>
      <c r="AA34" s="422"/>
      <c r="AB34" s="423"/>
      <c r="AC34" s="421">
        <v>36840</v>
      </c>
      <c r="AD34" s="422"/>
      <c r="AE34" s="423"/>
      <c r="AF34" s="421">
        <v>36360</v>
      </c>
      <c r="AG34" s="422"/>
      <c r="AH34" s="423"/>
      <c r="AI34" s="51"/>
      <c r="AJ34" s="37"/>
      <c r="AK34" s="37"/>
      <c r="AL34" s="53"/>
      <c r="AM34" s="54"/>
      <c r="AN34" s="54"/>
      <c r="AO34" s="54"/>
      <c r="AP34" s="54"/>
      <c r="AQ34" s="54"/>
    </row>
    <row r="35" spans="1:46" ht="28.5" customHeight="1" x14ac:dyDescent="0.45">
      <c r="A35" s="49"/>
      <c r="B35" s="382" t="s">
        <v>158</v>
      </c>
      <c r="C35" s="383"/>
      <c r="D35" s="384"/>
      <c r="E35" s="421">
        <v>0</v>
      </c>
      <c r="F35" s="422"/>
      <c r="G35" s="423"/>
      <c r="H35" s="421">
        <v>0</v>
      </c>
      <c r="I35" s="422"/>
      <c r="J35" s="423"/>
      <c r="K35" s="421">
        <v>0</v>
      </c>
      <c r="L35" s="422"/>
      <c r="M35" s="423"/>
      <c r="N35" s="421">
        <v>2880</v>
      </c>
      <c r="O35" s="422"/>
      <c r="P35" s="423"/>
      <c r="Q35" s="421">
        <v>22560</v>
      </c>
      <c r="R35" s="422"/>
      <c r="S35" s="423"/>
      <c r="T35" s="421">
        <v>17160</v>
      </c>
      <c r="U35" s="422"/>
      <c r="V35" s="423"/>
      <c r="W35" s="421">
        <v>30720</v>
      </c>
      <c r="X35" s="422"/>
      <c r="Y35" s="423"/>
      <c r="Z35" s="421">
        <v>45360</v>
      </c>
      <c r="AA35" s="422"/>
      <c r="AB35" s="423"/>
      <c r="AC35" s="421">
        <v>55200</v>
      </c>
      <c r="AD35" s="422"/>
      <c r="AE35" s="423"/>
      <c r="AF35" s="421">
        <v>54720</v>
      </c>
      <c r="AG35" s="422"/>
      <c r="AH35" s="423"/>
      <c r="AI35" s="51"/>
      <c r="AJ35" s="37"/>
      <c r="AK35" s="37"/>
      <c r="AL35" s="53"/>
      <c r="AM35" s="54"/>
      <c r="AN35" s="54"/>
      <c r="AO35" s="54"/>
      <c r="AP35" s="54"/>
      <c r="AQ35" s="54"/>
    </row>
    <row r="36" spans="1:46" ht="28.5" customHeight="1" x14ac:dyDescent="0.45">
      <c r="A36" s="49"/>
      <c r="B36" s="382" t="s">
        <v>161</v>
      </c>
      <c r="C36" s="383"/>
      <c r="D36" s="384"/>
      <c r="E36" s="421">
        <v>0</v>
      </c>
      <c r="F36" s="422"/>
      <c r="G36" s="423"/>
      <c r="H36" s="421">
        <v>0</v>
      </c>
      <c r="I36" s="422"/>
      <c r="J36" s="423"/>
      <c r="K36" s="421">
        <v>0</v>
      </c>
      <c r="L36" s="422"/>
      <c r="M36" s="423"/>
      <c r="N36" s="421">
        <v>19560</v>
      </c>
      <c r="O36" s="422"/>
      <c r="P36" s="423"/>
      <c r="Q36" s="421">
        <v>38400</v>
      </c>
      <c r="R36" s="422"/>
      <c r="S36" s="423"/>
      <c r="T36" s="421">
        <v>33000</v>
      </c>
      <c r="U36" s="422"/>
      <c r="V36" s="423"/>
      <c r="W36" s="421">
        <v>46560</v>
      </c>
      <c r="X36" s="422"/>
      <c r="Y36" s="423"/>
      <c r="Z36" s="421">
        <v>61200</v>
      </c>
      <c r="AA36" s="422"/>
      <c r="AB36" s="423"/>
      <c r="AC36" s="421">
        <v>71040</v>
      </c>
      <c r="AD36" s="422"/>
      <c r="AE36" s="423"/>
      <c r="AF36" s="421">
        <v>70560</v>
      </c>
      <c r="AG36" s="422"/>
      <c r="AH36" s="423"/>
      <c r="AI36" s="51"/>
      <c r="AJ36" s="37"/>
      <c r="AK36" s="37"/>
      <c r="AL36" s="53"/>
      <c r="AM36" s="54"/>
      <c r="AN36" s="54"/>
      <c r="AO36" s="54"/>
      <c r="AP36" s="54"/>
      <c r="AQ36" s="54"/>
    </row>
    <row r="37" spans="1:46" ht="28.5" customHeight="1" x14ac:dyDescent="0.45">
      <c r="A37" s="49"/>
      <c r="B37" s="382" t="s">
        <v>163</v>
      </c>
      <c r="C37" s="383"/>
      <c r="D37" s="384"/>
      <c r="E37" s="421">
        <v>0</v>
      </c>
      <c r="F37" s="422"/>
      <c r="G37" s="423"/>
      <c r="H37" s="421">
        <v>0</v>
      </c>
      <c r="I37" s="422"/>
      <c r="J37" s="423"/>
      <c r="K37" s="421">
        <v>0</v>
      </c>
      <c r="L37" s="422"/>
      <c r="M37" s="423"/>
      <c r="N37" s="421">
        <v>2280</v>
      </c>
      <c r="O37" s="422"/>
      <c r="P37" s="423"/>
      <c r="Q37" s="421">
        <v>22920</v>
      </c>
      <c r="R37" s="422"/>
      <c r="S37" s="423"/>
      <c r="T37" s="421">
        <v>17880</v>
      </c>
      <c r="U37" s="422"/>
      <c r="V37" s="423"/>
      <c r="W37" s="421">
        <v>32280</v>
      </c>
      <c r="X37" s="422"/>
      <c r="Y37" s="423"/>
      <c r="Z37" s="421">
        <v>47520</v>
      </c>
      <c r="AA37" s="422"/>
      <c r="AB37" s="423"/>
      <c r="AC37" s="421">
        <v>57960</v>
      </c>
      <c r="AD37" s="422"/>
      <c r="AE37" s="423"/>
      <c r="AF37" s="421">
        <v>57480</v>
      </c>
      <c r="AG37" s="422"/>
      <c r="AH37" s="423"/>
      <c r="AI37" s="51"/>
      <c r="AJ37" s="37"/>
      <c r="AK37" s="37"/>
      <c r="AL37" s="53"/>
      <c r="AM37" s="54"/>
      <c r="AN37" s="54"/>
      <c r="AO37" s="54"/>
      <c r="AP37" s="54"/>
      <c r="AQ37" s="54"/>
    </row>
    <row r="38" spans="1:46" ht="28.5" customHeight="1" x14ac:dyDescent="0.45">
      <c r="A38" s="49"/>
      <c r="B38" s="382" t="s">
        <v>165</v>
      </c>
      <c r="C38" s="383"/>
      <c r="D38" s="384"/>
      <c r="E38" s="421">
        <v>0</v>
      </c>
      <c r="F38" s="422"/>
      <c r="G38" s="423"/>
      <c r="H38" s="421">
        <v>0</v>
      </c>
      <c r="I38" s="422"/>
      <c r="J38" s="423"/>
      <c r="K38" s="421">
        <v>0</v>
      </c>
      <c r="L38" s="422"/>
      <c r="M38" s="423"/>
      <c r="N38" s="421">
        <v>0</v>
      </c>
      <c r="O38" s="422"/>
      <c r="P38" s="423"/>
      <c r="Q38" s="421">
        <v>0</v>
      </c>
      <c r="R38" s="422"/>
      <c r="S38" s="423"/>
      <c r="T38" s="421">
        <v>0</v>
      </c>
      <c r="U38" s="422"/>
      <c r="V38" s="423"/>
      <c r="W38" s="421">
        <v>0</v>
      </c>
      <c r="X38" s="422"/>
      <c r="Y38" s="423"/>
      <c r="Z38" s="421">
        <v>0</v>
      </c>
      <c r="AA38" s="422"/>
      <c r="AB38" s="423"/>
      <c r="AC38" s="421">
        <v>3480</v>
      </c>
      <c r="AD38" s="422"/>
      <c r="AE38" s="423"/>
      <c r="AF38" s="421">
        <v>3000</v>
      </c>
      <c r="AG38" s="422"/>
      <c r="AH38" s="423"/>
      <c r="AI38" s="51"/>
      <c r="AJ38" s="37"/>
      <c r="AK38" s="37"/>
      <c r="AL38" s="53"/>
      <c r="AM38" s="54"/>
      <c r="AN38" s="54"/>
      <c r="AO38" s="54"/>
      <c r="AP38" s="54"/>
      <c r="AQ38" s="54"/>
    </row>
    <row r="39" spans="1:46" ht="28.5" customHeight="1" x14ac:dyDescent="0.45">
      <c r="A39" s="49"/>
      <c r="B39" s="382" t="s">
        <v>167</v>
      </c>
      <c r="C39" s="383"/>
      <c r="D39" s="384"/>
      <c r="E39" s="421">
        <v>0</v>
      </c>
      <c r="F39" s="422"/>
      <c r="G39" s="423"/>
      <c r="H39" s="421">
        <v>0</v>
      </c>
      <c r="I39" s="422"/>
      <c r="J39" s="423"/>
      <c r="K39" s="421">
        <v>0</v>
      </c>
      <c r="L39" s="422"/>
      <c r="M39" s="423"/>
      <c r="N39" s="421">
        <v>0</v>
      </c>
      <c r="O39" s="422"/>
      <c r="P39" s="423"/>
      <c r="Q39" s="421">
        <v>0</v>
      </c>
      <c r="R39" s="422"/>
      <c r="S39" s="423"/>
      <c r="T39" s="421">
        <v>0</v>
      </c>
      <c r="U39" s="422"/>
      <c r="V39" s="423"/>
      <c r="W39" s="421">
        <v>0</v>
      </c>
      <c r="X39" s="422"/>
      <c r="Y39" s="423"/>
      <c r="Z39" s="421">
        <v>0</v>
      </c>
      <c r="AA39" s="422"/>
      <c r="AB39" s="423"/>
      <c r="AC39" s="421">
        <v>0</v>
      </c>
      <c r="AD39" s="422"/>
      <c r="AE39" s="423"/>
      <c r="AF39" s="421">
        <v>0</v>
      </c>
      <c r="AG39" s="422"/>
      <c r="AH39" s="423"/>
      <c r="AI39" s="51"/>
      <c r="AJ39" s="37"/>
      <c r="AK39" s="37"/>
      <c r="AL39" s="53"/>
      <c r="AM39" s="54"/>
      <c r="AN39" s="54"/>
      <c r="AO39" s="54"/>
      <c r="AP39" s="54"/>
      <c r="AQ39" s="54"/>
    </row>
    <row r="40" spans="1:46" ht="28.5" customHeight="1" x14ac:dyDescent="0.45">
      <c r="A40" s="49"/>
      <c r="B40" s="382" t="s">
        <v>169</v>
      </c>
      <c r="C40" s="383"/>
      <c r="D40" s="384"/>
      <c r="E40" s="421">
        <v>0</v>
      </c>
      <c r="F40" s="422"/>
      <c r="G40" s="423"/>
      <c r="H40" s="421">
        <v>0</v>
      </c>
      <c r="I40" s="422"/>
      <c r="J40" s="423"/>
      <c r="K40" s="421">
        <v>0</v>
      </c>
      <c r="L40" s="422"/>
      <c r="M40" s="423"/>
      <c r="N40" s="421">
        <v>0</v>
      </c>
      <c r="O40" s="422"/>
      <c r="P40" s="423"/>
      <c r="Q40" s="421">
        <v>14640</v>
      </c>
      <c r="R40" s="422"/>
      <c r="S40" s="423"/>
      <c r="T40" s="421">
        <v>0</v>
      </c>
      <c r="U40" s="422"/>
      <c r="V40" s="423"/>
      <c r="W40" s="421">
        <v>0</v>
      </c>
      <c r="X40" s="422"/>
      <c r="Y40" s="423"/>
      <c r="Z40" s="421">
        <v>0</v>
      </c>
      <c r="AA40" s="422"/>
      <c r="AB40" s="423"/>
      <c r="AC40" s="421">
        <v>0</v>
      </c>
      <c r="AD40" s="422"/>
      <c r="AE40" s="423"/>
      <c r="AF40" s="421">
        <v>0</v>
      </c>
      <c r="AG40" s="422"/>
      <c r="AH40" s="423"/>
      <c r="AI40" s="51"/>
      <c r="AJ40" s="37"/>
      <c r="AK40" s="37"/>
      <c r="AL40" s="53"/>
      <c r="AM40" s="54"/>
      <c r="AN40" s="54"/>
      <c r="AO40" s="54"/>
      <c r="AP40" s="54"/>
      <c r="AQ40" s="54"/>
    </row>
    <row r="41" spans="1:46" ht="28.5" customHeight="1" x14ac:dyDescent="0.45">
      <c r="A41" s="49"/>
      <c r="B41" s="50"/>
      <c r="C41" s="50"/>
      <c r="D41" s="50"/>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37"/>
      <c r="AK41" s="37"/>
      <c r="AL41" s="53"/>
      <c r="AM41" s="54"/>
      <c r="AN41" s="54"/>
      <c r="AO41" s="54"/>
      <c r="AP41" s="54"/>
      <c r="AQ41" s="54"/>
    </row>
    <row r="42" spans="1:46" ht="28.5" customHeight="1" x14ac:dyDescent="0.2">
      <c r="A42" s="49"/>
      <c r="B42" s="425" t="s">
        <v>186</v>
      </c>
      <c r="C42" s="425"/>
      <c r="D42" s="425"/>
      <c r="E42" s="425"/>
      <c r="F42" s="425"/>
      <c r="G42" s="425"/>
      <c r="H42" s="43"/>
      <c r="I42" s="43"/>
      <c r="J42" s="43"/>
      <c r="K42" s="29"/>
      <c r="L42" s="43"/>
      <c r="M42" s="43"/>
      <c r="N42" s="30"/>
      <c r="O42" s="44"/>
      <c r="P42" s="44"/>
      <c r="Q42" s="44"/>
      <c r="R42" s="37"/>
      <c r="S42" s="37"/>
      <c r="T42" s="37"/>
      <c r="U42" s="43"/>
      <c r="V42" s="43"/>
      <c r="W42" s="43"/>
      <c r="X42" s="43"/>
      <c r="Y42" s="43"/>
      <c r="Z42" s="43"/>
      <c r="AA42" s="43"/>
      <c r="AB42" s="44"/>
      <c r="AC42" s="44"/>
      <c r="AD42" s="44"/>
      <c r="AE42" s="37"/>
      <c r="AF42" s="39"/>
      <c r="AG42" s="39"/>
      <c r="AH42" s="39"/>
      <c r="AI42" s="39"/>
      <c r="AJ42" s="39"/>
      <c r="AK42" s="39"/>
      <c r="AL42" s="39"/>
      <c r="AM42" s="39"/>
      <c r="AN42" s="39"/>
      <c r="AO42" s="39"/>
      <c r="AP42" s="39"/>
      <c r="AQ42" s="27"/>
      <c r="AR42" s="39"/>
      <c r="AS42" s="39"/>
      <c r="AT42" s="39"/>
    </row>
    <row r="43" spans="1:46" ht="28.5" customHeight="1" x14ac:dyDescent="0.45">
      <c r="A43" s="49"/>
      <c r="B43" s="355" t="s">
        <v>172</v>
      </c>
      <c r="C43" s="355"/>
      <c r="D43" s="355"/>
      <c r="E43" s="355" t="s">
        <v>149</v>
      </c>
      <c r="F43" s="355"/>
      <c r="G43" s="355"/>
      <c r="H43" s="355" t="s">
        <v>151</v>
      </c>
      <c r="I43" s="355"/>
      <c r="J43" s="355"/>
      <c r="K43" s="355" t="s">
        <v>153</v>
      </c>
      <c r="L43" s="355"/>
      <c r="M43" s="355"/>
      <c r="N43" s="355" t="s">
        <v>155</v>
      </c>
      <c r="O43" s="355"/>
      <c r="P43" s="355"/>
      <c r="Q43" s="355" t="s">
        <v>187</v>
      </c>
      <c r="R43" s="355"/>
      <c r="S43" s="355"/>
      <c r="T43" s="355" t="s">
        <v>159</v>
      </c>
      <c r="U43" s="355"/>
      <c r="V43" s="355"/>
      <c r="W43" s="355" t="s">
        <v>162</v>
      </c>
      <c r="X43" s="355"/>
      <c r="Y43" s="355"/>
      <c r="Z43" s="355" t="s">
        <v>164</v>
      </c>
      <c r="AA43" s="355"/>
      <c r="AB43" s="355"/>
      <c r="AC43" s="355" t="s">
        <v>188</v>
      </c>
      <c r="AD43" s="355"/>
      <c r="AE43" s="355"/>
      <c r="AF43" s="420" t="s">
        <v>189</v>
      </c>
      <c r="AG43" s="420"/>
      <c r="AH43" s="420"/>
      <c r="AI43" s="39"/>
      <c r="AJ43" s="39"/>
      <c r="AK43" s="39"/>
      <c r="AL43" s="39"/>
      <c r="AM43" s="39"/>
      <c r="AN43" s="39"/>
      <c r="AO43" s="39"/>
      <c r="AP43" s="39"/>
      <c r="AQ43" s="39"/>
      <c r="AR43" s="39"/>
      <c r="AS43" s="39"/>
      <c r="AT43" s="39"/>
    </row>
    <row r="44" spans="1:46" ht="28.5" customHeight="1" x14ac:dyDescent="0.45">
      <c r="A44" s="49"/>
      <c r="B44" s="355" t="s">
        <v>145</v>
      </c>
      <c r="C44" s="355"/>
      <c r="D44" s="355"/>
      <c r="E44" s="427">
        <v>1</v>
      </c>
      <c r="F44" s="428"/>
      <c r="G44" s="429"/>
      <c r="H44" s="426">
        <v>0.87</v>
      </c>
      <c r="I44" s="426"/>
      <c r="J44" s="426"/>
      <c r="K44" s="426">
        <v>0.75</v>
      </c>
      <c r="L44" s="426"/>
      <c r="M44" s="426"/>
      <c r="N44" s="426">
        <v>0.66</v>
      </c>
      <c r="O44" s="426"/>
      <c r="P44" s="426"/>
      <c r="Q44" s="426">
        <v>0.59</v>
      </c>
      <c r="R44" s="426"/>
      <c r="S44" s="426"/>
      <c r="T44" s="426">
        <v>0.57999999999999996</v>
      </c>
      <c r="U44" s="426"/>
      <c r="V44" s="426"/>
      <c r="W44" s="426">
        <v>0.55000000000000004</v>
      </c>
      <c r="X44" s="426"/>
      <c r="Y44" s="426"/>
      <c r="Z44" s="426">
        <v>0.52</v>
      </c>
      <c r="AA44" s="426"/>
      <c r="AB44" s="426"/>
      <c r="AC44" s="426">
        <v>0.5</v>
      </c>
      <c r="AD44" s="426"/>
      <c r="AE44" s="426"/>
      <c r="AF44" s="426">
        <v>0.5</v>
      </c>
      <c r="AG44" s="426"/>
      <c r="AH44" s="426"/>
      <c r="AI44" s="39"/>
      <c r="AJ44" s="39"/>
      <c r="AK44" s="39"/>
      <c r="AL44" s="39"/>
      <c r="AM44" s="39"/>
      <c r="AN44" s="39"/>
      <c r="AO44" s="39"/>
      <c r="AP44" s="39"/>
      <c r="AQ44" s="39"/>
      <c r="AR44" s="39"/>
      <c r="AS44" s="39"/>
      <c r="AT44" s="39"/>
    </row>
    <row r="45" spans="1:46" ht="28.5" customHeight="1" x14ac:dyDescent="0.45">
      <c r="A45" s="49"/>
      <c r="B45" s="37"/>
      <c r="C45" s="37"/>
      <c r="D45" s="37"/>
      <c r="E45" s="55"/>
      <c r="F45" s="55"/>
      <c r="G45" s="55"/>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9"/>
      <c r="AJ45" s="39"/>
      <c r="AK45" s="39"/>
      <c r="AL45" s="39"/>
      <c r="AM45" s="39"/>
      <c r="AN45" s="39"/>
      <c r="AO45" s="39"/>
      <c r="AP45" s="39"/>
      <c r="AQ45" s="39"/>
      <c r="AR45" s="39"/>
      <c r="AS45" s="39"/>
      <c r="AT45" s="39"/>
    </row>
    <row r="46" spans="1:46" ht="28.5" customHeight="1" x14ac:dyDescent="0.2">
      <c r="A46" s="49"/>
      <c r="B46" s="40" t="s">
        <v>190</v>
      </c>
      <c r="C46" s="41"/>
      <c r="D46" s="41"/>
      <c r="E46" s="41"/>
      <c r="F46" s="41"/>
      <c r="G46" s="41"/>
      <c r="H46" s="41"/>
      <c r="I46" s="42"/>
      <c r="J46" s="42"/>
      <c r="K46" s="42"/>
      <c r="L46" s="42"/>
      <c r="M46" s="42"/>
      <c r="N46" s="38"/>
      <c r="O46" s="38"/>
      <c r="P46" s="38"/>
      <c r="Q46" s="38"/>
      <c r="R46" s="38"/>
      <c r="S46" s="38"/>
      <c r="T46" s="38"/>
      <c r="U46" s="38"/>
      <c r="V46" s="38"/>
      <c r="W46" s="38"/>
      <c r="X46" s="38"/>
      <c r="Y46" s="38"/>
      <c r="Z46" s="38"/>
      <c r="AA46" s="38"/>
      <c r="AB46" s="38"/>
      <c r="AC46" s="38"/>
      <c r="AD46" s="38"/>
      <c r="AE46" s="38"/>
      <c r="AF46" s="37"/>
      <c r="AG46" s="37"/>
      <c r="AH46" s="43"/>
      <c r="AI46" s="43"/>
      <c r="AJ46" s="43"/>
      <c r="AK46" s="43"/>
      <c r="AL46" s="43"/>
      <c r="AM46" s="43"/>
      <c r="AN46" s="43"/>
      <c r="AO46" s="44"/>
      <c r="AP46" s="44"/>
    </row>
    <row r="47" spans="1:46" ht="28.5" customHeight="1" x14ac:dyDescent="0.45">
      <c r="A47" s="49"/>
      <c r="B47" s="374" t="s">
        <v>136</v>
      </c>
      <c r="C47" s="374"/>
      <c r="D47" s="374"/>
      <c r="E47" s="374"/>
      <c r="F47" s="374"/>
      <c r="G47" s="374"/>
      <c r="H47" s="374"/>
      <c r="I47" s="374"/>
      <c r="J47" s="374"/>
      <c r="K47" s="374"/>
      <c r="L47" s="374"/>
      <c r="M47" s="374"/>
      <c r="N47" s="42"/>
      <c r="O47" s="38"/>
      <c r="P47" s="375" t="s">
        <v>137</v>
      </c>
      <c r="Q47" s="375"/>
      <c r="R47" s="375"/>
      <c r="S47" s="375"/>
      <c r="T47" s="375"/>
      <c r="U47" s="375"/>
      <c r="V47" s="375"/>
      <c r="W47" s="375"/>
      <c r="X47" s="375"/>
      <c r="Y47" s="375"/>
      <c r="Z47" s="375"/>
      <c r="AA47" s="375"/>
      <c r="AB47" s="45"/>
      <c r="AC47" s="45"/>
      <c r="AD47" s="374" t="s">
        <v>138</v>
      </c>
      <c r="AE47" s="374"/>
      <c r="AF47" s="374"/>
      <c r="AG47" s="374"/>
      <c r="AH47" s="374"/>
      <c r="AI47" s="374"/>
      <c r="AJ47" s="374"/>
      <c r="AK47" s="374"/>
      <c r="AL47" s="374"/>
      <c r="AM47" s="42"/>
      <c r="AN47" s="43"/>
      <c r="AO47" s="376" t="s">
        <v>139</v>
      </c>
      <c r="AP47" s="377"/>
      <c r="AQ47" s="377"/>
      <c r="AR47" s="377"/>
      <c r="AS47" s="377"/>
      <c r="AT47" s="377"/>
    </row>
    <row r="48" spans="1:46" ht="28.5" customHeight="1" x14ac:dyDescent="0.45">
      <c r="A48" s="49"/>
      <c r="B48" s="355" t="s">
        <v>24</v>
      </c>
      <c r="C48" s="355"/>
      <c r="D48" s="355"/>
      <c r="E48" s="355"/>
      <c r="F48" s="355"/>
      <c r="G48" s="355"/>
      <c r="H48" s="355"/>
      <c r="I48" s="355"/>
      <c r="J48" s="355"/>
      <c r="K48" s="355"/>
      <c r="L48" s="355"/>
      <c r="M48" s="355"/>
      <c r="N48" s="37"/>
      <c r="O48" s="30"/>
      <c r="P48" s="355" t="s">
        <v>70</v>
      </c>
      <c r="Q48" s="355"/>
      <c r="R48" s="355"/>
      <c r="S48" s="355"/>
      <c r="T48" s="355"/>
      <c r="U48" s="355"/>
      <c r="V48" s="355"/>
      <c r="W48" s="355"/>
      <c r="X48" s="355"/>
      <c r="Y48" s="355"/>
      <c r="Z48" s="355"/>
      <c r="AA48" s="355"/>
      <c r="AB48" s="37"/>
      <c r="AD48" s="356" t="s">
        <v>70</v>
      </c>
      <c r="AE48" s="357"/>
      <c r="AF48" s="357"/>
      <c r="AG48" s="357"/>
      <c r="AH48" s="357"/>
      <c r="AI48" s="357"/>
      <c r="AJ48" s="357"/>
      <c r="AK48" s="357"/>
      <c r="AL48" s="358"/>
      <c r="AO48" s="378"/>
      <c r="AP48" s="378"/>
      <c r="AQ48" s="378"/>
      <c r="AR48" s="378"/>
      <c r="AS48" s="378"/>
      <c r="AT48" s="378"/>
    </row>
    <row r="49" spans="1:46" ht="28.5" customHeight="1" x14ac:dyDescent="0.45">
      <c r="A49" s="49"/>
      <c r="B49" s="362" t="s">
        <v>140</v>
      </c>
      <c r="C49" s="363"/>
      <c r="D49" s="363"/>
      <c r="E49" s="364"/>
      <c r="F49" s="355" t="s">
        <v>141</v>
      </c>
      <c r="G49" s="355"/>
      <c r="H49" s="355"/>
      <c r="I49" s="355"/>
      <c r="J49" s="355"/>
      <c r="K49" s="355"/>
      <c r="L49" s="355"/>
      <c r="M49" s="355"/>
      <c r="N49" s="37"/>
      <c r="O49" s="30"/>
      <c r="P49" s="373" t="s">
        <v>142</v>
      </c>
      <c r="Q49" s="368"/>
      <c r="R49" s="368"/>
      <c r="S49" s="369"/>
      <c r="T49" s="355" t="s">
        <v>141</v>
      </c>
      <c r="U49" s="355"/>
      <c r="V49" s="355"/>
      <c r="W49" s="355"/>
      <c r="X49" s="355"/>
      <c r="Y49" s="355"/>
      <c r="Z49" s="355"/>
      <c r="AA49" s="355"/>
      <c r="AB49" s="37"/>
      <c r="AC49" s="27"/>
      <c r="AD49" s="373" t="s">
        <v>142</v>
      </c>
      <c r="AE49" s="368"/>
      <c r="AF49" s="369"/>
      <c r="AG49" s="356" t="s">
        <v>143</v>
      </c>
      <c r="AH49" s="357"/>
      <c r="AI49" s="357"/>
      <c r="AJ49" s="357"/>
      <c r="AK49" s="357"/>
      <c r="AL49" s="358"/>
      <c r="AM49" s="27"/>
      <c r="AN49" s="27"/>
      <c r="AO49" s="373" t="s">
        <v>142</v>
      </c>
      <c r="AP49" s="368"/>
      <c r="AQ49" s="369"/>
      <c r="AR49" s="373" t="s">
        <v>143</v>
      </c>
      <c r="AS49" s="368"/>
      <c r="AT49" s="369"/>
    </row>
    <row r="50" spans="1:46" ht="28.5" customHeight="1" x14ac:dyDescent="0.45">
      <c r="A50" s="49"/>
      <c r="B50" s="46" t="s">
        <v>144</v>
      </c>
      <c r="C50" s="47"/>
      <c r="D50" s="47"/>
      <c r="E50" s="48"/>
      <c r="F50" s="356" t="s">
        <v>145</v>
      </c>
      <c r="G50" s="357"/>
      <c r="H50" s="357"/>
      <c r="I50" s="357"/>
      <c r="J50" s="357"/>
      <c r="K50" s="357"/>
      <c r="L50" s="357"/>
      <c r="M50" s="358"/>
      <c r="N50" s="37"/>
      <c r="O50" s="30"/>
      <c r="P50" s="362"/>
      <c r="Q50" s="363"/>
      <c r="R50" s="363"/>
      <c r="S50" s="364"/>
      <c r="T50" s="356" t="s">
        <v>145</v>
      </c>
      <c r="U50" s="357"/>
      <c r="V50" s="357"/>
      <c r="W50" s="357"/>
      <c r="X50" s="357"/>
      <c r="Y50" s="357"/>
      <c r="Z50" s="357"/>
      <c r="AA50" s="358"/>
      <c r="AB50" s="37"/>
      <c r="AC50" s="27"/>
      <c r="AD50" s="362"/>
      <c r="AE50" s="363"/>
      <c r="AF50" s="364"/>
      <c r="AG50" s="356" t="s">
        <v>146</v>
      </c>
      <c r="AH50" s="357"/>
      <c r="AI50" s="358"/>
      <c r="AJ50" s="357" t="s">
        <v>147</v>
      </c>
      <c r="AK50" s="357"/>
      <c r="AL50" s="358"/>
      <c r="AM50" s="27"/>
      <c r="AN50" s="27"/>
      <c r="AO50" s="362"/>
      <c r="AP50" s="363"/>
      <c r="AQ50" s="364"/>
      <c r="AR50" s="362"/>
      <c r="AS50" s="363"/>
      <c r="AT50" s="364"/>
    </row>
    <row r="51" spans="1:46" ht="28.5" customHeight="1" x14ac:dyDescent="0.45">
      <c r="A51" s="49"/>
      <c r="B51" s="382" t="s">
        <v>148</v>
      </c>
      <c r="C51" s="383"/>
      <c r="D51" s="383"/>
      <c r="E51" s="384"/>
      <c r="F51" s="385">
        <v>426000</v>
      </c>
      <c r="G51" s="240"/>
      <c r="H51" s="240"/>
      <c r="I51" s="240"/>
      <c r="J51" s="240"/>
      <c r="K51" s="240"/>
      <c r="L51" s="240"/>
      <c r="M51" s="386"/>
      <c r="N51" s="43"/>
      <c r="O51" s="30"/>
      <c r="P51" s="356" t="s">
        <v>149</v>
      </c>
      <c r="Q51" s="357"/>
      <c r="R51" s="357"/>
      <c r="S51" s="358"/>
      <c r="T51" s="385">
        <v>333480</v>
      </c>
      <c r="U51" s="240"/>
      <c r="V51" s="240"/>
      <c r="W51" s="240"/>
      <c r="X51" s="240"/>
      <c r="Y51" s="240"/>
      <c r="Z51" s="240"/>
      <c r="AA51" s="386"/>
      <c r="AB51" s="43"/>
      <c r="AC51" s="27"/>
      <c r="AD51" s="356" t="s">
        <v>149</v>
      </c>
      <c r="AE51" s="357"/>
      <c r="AF51" s="358"/>
      <c r="AG51" s="385">
        <v>7460</v>
      </c>
      <c r="AH51" s="240"/>
      <c r="AI51" s="386"/>
      <c r="AJ51" s="240">
        <f t="shared" ref="AJ51:AJ60" si="1">AG51*6</f>
        <v>44760</v>
      </c>
      <c r="AK51" s="240"/>
      <c r="AL51" s="386"/>
      <c r="AM51" s="27"/>
      <c r="AN51" s="27"/>
      <c r="AO51" s="356" t="s">
        <v>149</v>
      </c>
      <c r="AP51" s="357"/>
      <c r="AQ51" s="358"/>
      <c r="AR51" s="379">
        <v>12250</v>
      </c>
      <c r="AS51" s="380"/>
      <c r="AT51" s="381"/>
    </row>
    <row r="52" spans="1:46" ht="28.5" customHeight="1" x14ac:dyDescent="0.45">
      <c r="A52" s="49"/>
      <c r="B52" s="382" t="s">
        <v>150</v>
      </c>
      <c r="C52" s="383"/>
      <c r="D52" s="383"/>
      <c r="E52" s="384"/>
      <c r="F52" s="385">
        <v>496200</v>
      </c>
      <c r="G52" s="240"/>
      <c r="H52" s="240"/>
      <c r="I52" s="240"/>
      <c r="J52" s="240"/>
      <c r="K52" s="240"/>
      <c r="L52" s="240"/>
      <c r="M52" s="386"/>
      <c r="N52" s="43"/>
      <c r="O52" s="30"/>
      <c r="P52" s="356" t="s">
        <v>151</v>
      </c>
      <c r="Q52" s="357"/>
      <c r="R52" s="357"/>
      <c r="S52" s="358"/>
      <c r="T52" s="385">
        <v>456720</v>
      </c>
      <c r="U52" s="240"/>
      <c r="V52" s="240"/>
      <c r="W52" s="240"/>
      <c r="X52" s="240"/>
      <c r="Y52" s="240"/>
      <c r="Z52" s="240"/>
      <c r="AA52" s="386"/>
      <c r="AB52" s="43"/>
      <c r="AC52" s="27"/>
      <c r="AD52" s="356" t="s">
        <v>151</v>
      </c>
      <c r="AE52" s="357"/>
      <c r="AF52" s="358"/>
      <c r="AG52" s="385">
        <v>10590</v>
      </c>
      <c r="AH52" s="240"/>
      <c r="AI52" s="386"/>
      <c r="AJ52" s="240">
        <f t="shared" si="1"/>
        <v>63540</v>
      </c>
      <c r="AK52" s="240"/>
      <c r="AL52" s="386"/>
      <c r="AM52" s="27"/>
      <c r="AN52" s="27"/>
      <c r="AO52" s="356" t="s">
        <v>151</v>
      </c>
      <c r="AP52" s="357"/>
      <c r="AQ52" s="358"/>
      <c r="AR52" s="379">
        <v>19970</v>
      </c>
      <c r="AS52" s="380"/>
      <c r="AT52" s="381"/>
    </row>
    <row r="53" spans="1:46" ht="28.5" customHeight="1" x14ac:dyDescent="0.45">
      <c r="A53" s="49"/>
      <c r="B53" s="382" t="s">
        <v>152</v>
      </c>
      <c r="C53" s="383"/>
      <c r="D53" s="383"/>
      <c r="E53" s="384"/>
      <c r="F53" s="385">
        <v>496200</v>
      </c>
      <c r="G53" s="240"/>
      <c r="H53" s="240"/>
      <c r="I53" s="240"/>
      <c r="J53" s="240"/>
      <c r="K53" s="240"/>
      <c r="L53" s="240"/>
      <c r="M53" s="386"/>
      <c r="N53" s="43"/>
      <c r="O53" s="30"/>
      <c r="P53" s="356" t="s">
        <v>153</v>
      </c>
      <c r="Q53" s="357"/>
      <c r="R53" s="357"/>
      <c r="S53" s="358"/>
      <c r="T53" s="385">
        <v>536760</v>
      </c>
      <c r="U53" s="240"/>
      <c r="V53" s="240"/>
      <c r="W53" s="240"/>
      <c r="X53" s="240"/>
      <c r="Y53" s="240"/>
      <c r="Z53" s="240"/>
      <c r="AA53" s="386"/>
      <c r="AB53" s="43"/>
      <c r="AC53" s="27"/>
      <c r="AD53" s="356" t="s">
        <v>153</v>
      </c>
      <c r="AE53" s="357"/>
      <c r="AF53" s="358"/>
      <c r="AG53" s="385">
        <v>12030</v>
      </c>
      <c r="AH53" s="240"/>
      <c r="AI53" s="386"/>
      <c r="AJ53" s="240">
        <f t="shared" si="1"/>
        <v>72180</v>
      </c>
      <c r="AK53" s="240"/>
      <c r="AL53" s="386"/>
      <c r="AM53" s="27"/>
      <c r="AN53" s="27"/>
      <c r="AO53" s="356" t="s">
        <v>153</v>
      </c>
      <c r="AP53" s="357"/>
      <c r="AQ53" s="358"/>
      <c r="AR53" s="379">
        <v>20580</v>
      </c>
      <c r="AS53" s="380"/>
      <c r="AT53" s="381"/>
    </row>
    <row r="54" spans="1:46" ht="28.5" customHeight="1" x14ac:dyDescent="0.45">
      <c r="A54" s="49"/>
      <c r="B54" s="382" t="s">
        <v>154</v>
      </c>
      <c r="C54" s="383"/>
      <c r="D54" s="383"/>
      <c r="E54" s="384"/>
      <c r="F54" s="385">
        <v>501120</v>
      </c>
      <c r="G54" s="240"/>
      <c r="H54" s="240"/>
      <c r="I54" s="240"/>
      <c r="J54" s="240"/>
      <c r="K54" s="240"/>
      <c r="L54" s="240"/>
      <c r="M54" s="386"/>
      <c r="N54" s="43"/>
      <c r="O54" s="30"/>
      <c r="P54" s="356" t="s">
        <v>155</v>
      </c>
      <c r="Q54" s="357"/>
      <c r="R54" s="357"/>
      <c r="S54" s="358"/>
      <c r="T54" s="385">
        <v>586800</v>
      </c>
      <c r="U54" s="240"/>
      <c r="V54" s="240"/>
      <c r="W54" s="240"/>
      <c r="X54" s="240"/>
      <c r="Y54" s="240"/>
      <c r="Z54" s="240"/>
      <c r="AA54" s="386"/>
      <c r="AB54" s="43"/>
      <c r="AC54" s="27"/>
      <c r="AD54" s="356" t="s">
        <v>155</v>
      </c>
      <c r="AE54" s="357"/>
      <c r="AF54" s="358"/>
      <c r="AG54" s="385">
        <v>13000</v>
      </c>
      <c r="AH54" s="240"/>
      <c r="AI54" s="386"/>
      <c r="AJ54" s="240">
        <f t="shared" si="1"/>
        <v>78000</v>
      </c>
      <c r="AK54" s="240"/>
      <c r="AL54" s="386"/>
      <c r="AM54" s="27"/>
      <c r="AN54" s="27"/>
      <c r="AO54" s="356" t="s">
        <v>155</v>
      </c>
      <c r="AP54" s="357"/>
      <c r="AQ54" s="358"/>
      <c r="AR54" s="379">
        <v>23160</v>
      </c>
      <c r="AS54" s="380"/>
      <c r="AT54" s="381"/>
    </row>
    <row r="55" spans="1:46" ht="28.5" customHeight="1" x14ac:dyDescent="0.45">
      <c r="A55" s="49"/>
      <c r="B55" s="382" t="s">
        <v>156</v>
      </c>
      <c r="C55" s="383"/>
      <c r="D55" s="383"/>
      <c r="E55" s="384"/>
      <c r="F55" s="385">
        <v>501120</v>
      </c>
      <c r="G55" s="240"/>
      <c r="H55" s="240"/>
      <c r="I55" s="240"/>
      <c r="J55" s="240"/>
      <c r="K55" s="240"/>
      <c r="L55" s="240"/>
      <c r="M55" s="386"/>
      <c r="N55" s="43"/>
      <c r="O55" s="30"/>
      <c r="P55" s="356" t="s">
        <v>157</v>
      </c>
      <c r="Q55" s="357"/>
      <c r="R55" s="357"/>
      <c r="S55" s="358"/>
      <c r="T55" s="385">
        <v>590160</v>
      </c>
      <c r="U55" s="240"/>
      <c r="V55" s="240"/>
      <c r="W55" s="240"/>
      <c r="X55" s="240"/>
      <c r="Y55" s="240"/>
      <c r="Z55" s="240"/>
      <c r="AA55" s="386"/>
      <c r="AB55" s="43"/>
      <c r="AC55" s="27"/>
      <c r="AD55" s="356" t="s">
        <v>157</v>
      </c>
      <c r="AE55" s="357"/>
      <c r="AF55" s="358"/>
      <c r="AG55" s="385">
        <v>13350</v>
      </c>
      <c r="AH55" s="240"/>
      <c r="AI55" s="386"/>
      <c r="AJ55" s="240">
        <f t="shared" si="1"/>
        <v>80100</v>
      </c>
      <c r="AK55" s="240"/>
      <c r="AL55" s="386"/>
      <c r="AM55" s="27"/>
      <c r="AN55" s="27"/>
      <c r="AO55" s="356" t="s">
        <v>157</v>
      </c>
      <c r="AP55" s="357"/>
      <c r="AQ55" s="358"/>
      <c r="AR55" s="379">
        <v>24130</v>
      </c>
      <c r="AS55" s="380"/>
      <c r="AT55" s="381"/>
    </row>
    <row r="56" spans="1:46" ht="28.5" customHeight="1" x14ac:dyDescent="0.45">
      <c r="A56" s="49"/>
      <c r="B56" s="382" t="s">
        <v>158</v>
      </c>
      <c r="C56" s="383"/>
      <c r="D56" s="383"/>
      <c r="E56" s="384"/>
      <c r="F56" s="385">
        <v>501120</v>
      </c>
      <c r="G56" s="240"/>
      <c r="H56" s="240"/>
      <c r="I56" s="240"/>
      <c r="J56" s="240"/>
      <c r="K56" s="240"/>
      <c r="L56" s="240"/>
      <c r="M56" s="386"/>
      <c r="N56" s="43"/>
      <c r="O56" s="30"/>
      <c r="P56" s="356" t="s">
        <v>159</v>
      </c>
      <c r="Q56" s="357"/>
      <c r="R56" s="357"/>
      <c r="S56" s="358"/>
      <c r="T56" s="385">
        <v>667800</v>
      </c>
      <c r="U56" s="240"/>
      <c r="V56" s="240"/>
      <c r="W56" s="240"/>
      <c r="X56" s="240"/>
      <c r="Y56" s="240"/>
      <c r="Z56" s="240"/>
      <c r="AA56" s="386"/>
      <c r="AB56" s="43"/>
      <c r="AC56" s="27"/>
      <c r="AD56" s="356" t="s">
        <v>159</v>
      </c>
      <c r="AE56" s="357"/>
      <c r="AF56" s="358"/>
      <c r="AG56" s="385">
        <v>14200</v>
      </c>
      <c r="AH56" s="240"/>
      <c r="AI56" s="386"/>
      <c r="AJ56" s="240">
        <f t="shared" si="1"/>
        <v>85200</v>
      </c>
      <c r="AK56" s="240"/>
      <c r="AL56" s="386"/>
      <c r="AM56" s="27"/>
      <c r="AN56" s="27"/>
      <c r="AO56" s="356" t="s">
        <v>159</v>
      </c>
      <c r="AP56" s="357"/>
      <c r="AQ56" s="358"/>
      <c r="AR56" s="379">
        <v>27440</v>
      </c>
      <c r="AS56" s="380"/>
      <c r="AT56" s="381"/>
    </row>
    <row r="57" spans="1:46" ht="28.5" customHeight="1" x14ac:dyDescent="0.45">
      <c r="A57" s="49"/>
      <c r="B57" s="382" t="s">
        <v>161</v>
      </c>
      <c r="C57" s="383"/>
      <c r="D57" s="383"/>
      <c r="E57" s="384"/>
      <c r="F57" s="385">
        <v>501120</v>
      </c>
      <c r="G57" s="240"/>
      <c r="H57" s="240"/>
      <c r="I57" s="240"/>
      <c r="J57" s="240"/>
      <c r="K57" s="240"/>
      <c r="L57" s="240"/>
      <c r="M57" s="386"/>
      <c r="N57" s="43"/>
      <c r="O57" s="30"/>
      <c r="P57" s="356" t="s">
        <v>162</v>
      </c>
      <c r="Q57" s="357"/>
      <c r="R57" s="357"/>
      <c r="S57" s="358"/>
      <c r="T57" s="385">
        <v>707040</v>
      </c>
      <c r="U57" s="240"/>
      <c r="V57" s="240"/>
      <c r="W57" s="240"/>
      <c r="X57" s="240"/>
      <c r="Y57" s="240"/>
      <c r="Z57" s="240"/>
      <c r="AA57" s="386"/>
      <c r="AB57" s="43"/>
      <c r="AC57" s="27"/>
      <c r="AD57" s="356" t="s">
        <v>162</v>
      </c>
      <c r="AE57" s="357"/>
      <c r="AF57" s="358"/>
      <c r="AG57" s="385">
        <v>14800</v>
      </c>
      <c r="AH57" s="240"/>
      <c r="AI57" s="386"/>
      <c r="AJ57" s="240">
        <f t="shared" si="1"/>
        <v>88800</v>
      </c>
      <c r="AK57" s="240"/>
      <c r="AL57" s="386"/>
      <c r="AM57" s="27"/>
      <c r="AN57" s="27"/>
      <c r="AO57" s="356" t="s">
        <v>162</v>
      </c>
      <c r="AP57" s="357"/>
      <c r="AQ57" s="358"/>
      <c r="AR57" s="379">
        <v>29160</v>
      </c>
      <c r="AS57" s="380"/>
      <c r="AT57" s="381"/>
    </row>
    <row r="58" spans="1:46" ht="28.5" customHeight="1" x14ac:dyDescent="0.45">
      <c r="A58" s="49"/>
      <c r="B58" s="382" t="s">
        <v>163</v>
      </c>
      <c r="C58" s="383"/>
      <c r="D58" s="383"/>
      <c r="E58" s="384"/>
      <c r="F58" s="385">
        <v>526200</v>
      </c>
      <c r="G58" s="240"/>
      <c r="H58" s="240"/>
      <c r="I58" s="240"/>
      <c r="J58" s="240"/>
      <c r="K58" s="240"/>
      <c r="L58" s="240"/>
      <c r="M58" s="386"/>
      <c r="N58" s="43"/>
      <c r="O58" s="30"/>
      <c r="P58" s="356" t="s">
        <v>164</v>
      </c>
      <c r="Q58" s="357"/>
      <c r="R58" s="357"/>
      <c r="S58" s="358"/>
      <c r="T58" s="385">
        <v>742920</v>
      </c>
      <c r="U58" s="240"/>
      <c r="V58" s="240"/>
      <c r="W58" s="240"/>
      <c r="X58" s="240"/>
      <c r="Y58" s="240"/>
      <c r="Z58" s="240"/>
      <c r="AA58" s="386"/>
      <c r="AB58" s="43"/>
      <c r="AC58" s="27"/>
      <c r="AD58" s="356" t="s">
        <v>164</v>
      </c>
      <c r="AE58" s="357"/>
      <c r="AF58" s="358"/>
      <c r="AG58" s="385">
        <v>15280</v>
      </c>
      <c r="AH58" s="240"/>
      <c r="AI58" s="386"/>
      <c r="AJ58" s="240">
        <f t="shared" si="1"/>
        <v>91680</v>
      </c>
      <c r="AK58" s="240"/>
      <c r="AL58" s="386"/>
      <c r="AM58" s="27"/>
      <c r="AN58" s="27"/>
      <c r="AO58" s="356" t="s">
        <v>164</v>
      </c>
      <c r="AP58" s="357"/>
      <c r="AQ58" s="358"/>
      <c r="AR58" s="379">
        <v>30860</v>
      </c>
      <c r="AS58" s="380"/>
      <c r="AT58" s="381"/>
    </row>
    <row r="59" spans="1:46" ht="28.5" customHeight="1" x14ac:dyDescent="0.45">
      <c r="A59" s="49"/>
      <c r="B59" s="382" t="s">
        <v>165</v>
      </c>
      <c r="C59" s="383"/>
      <c r="D59" s="383"/>
      <c r="E59" s="384"/>
      <c r="F59" s="385">
        <v>496200</v>
      </c>
      <c r="G59" s="240"/>
      <c r="H59" s="240"/>
      <c r="I59" s="240"/>
      <c r="J59" s="240"/>
      <c r="K59" s="240"/>
      <c r="L59" s="240"/>
      <c r="M59" s="386"/>
      <c r="N59" s="43"/>
      <c r="O59" s="30"/>
      <c r="P59" s="356" t="s">
        <v>166</v>
      </c>
      <c r="Q59" s="357"/>
      <c r="R59" s="357"/>
      <c r="S59" s="358"/>
      <c r="T59" s="385">
        <v>776040</v>
      </c>
      <c r="U59" s="240"/>
      <c r="V59" s="240"/>
      <c r="W59" s="240"/>
      <c r="X59" s="240"/>
      <c r="Y59" s="240"/>
      <c r="Z59" s="240"/>
      <c r="AA59" s="386"/>
      <c r="AB59" s="43"/>
      <c r="AC59" s="27"/>
      <c r="AD59" s="356" t="s">
        <v>166</v>
      </c>
      <c r="AE59" s="357"/>
      <c r="AF59" s="358"/>
      <c r="AG59" s="385">
        <v>15760</v>
      </c>
      <c r="AH59" s="240"/>
      <c r="AI59" s="386"/>
      <c r="AJ59" s="240">
        <f t="shared" si="1"/>
        <v>94560</v>
      </c>
      <c r="AK59" s="240"/>
      <c r="AL59" s="386"/>
      <c r="AM59" s="27"/>
      <c r="AN59" s="27"/>
      <c r="AO59" s="356" t="s">
        <v>166</v>
      </c>
      <c r="AP59" s="357"/>
      <c r="AQ59" s="358"/>
      <c r="AR59" s="379">
        <v>32340</v>
      </c>
      <c r="AS59" s="380"/>
      <c r="AT59" s="381"/>
    </row>
    <row r="60" spans="1:46" ht="28.5" customHeight="1" x14ac:dyDescent="0.45">
      <c r="A60" s="49"/>
      <c r="B60" s="382" t="s">
        <v>167</v>
      </c>
      <c r="C60" s="383"/>
      <c r="D60" s="383"/>
      <c r="E60" s="384"/>
      <c r="F60" s="385">
        <v>476160</v>
      </c>
      <c r="G60" s="240"/>
      <c r="H60" s="240"/>
      <c r="I60" s="240"/>
      <c r="J60" s="240"/>
      <c r="K60" s="240"/>
      <c r="L60" s="240"/>
      <c r="M60" s="386"/>
      <c r="N60" s="43"/>
      <c r="O60" s="30"/>
      <c r="P60" s="391" t="s">
        <v>168</v>
      </c>
      <c r="Q60" s="392"/>
      <c r="R60" s="392"/>
      <c r="S60" s="393"/>
      <c r="T60" s="403">
        <v>33120</v>
      </c>
      <c r="U60" s="249"/>
      <c r="V60" s="249"/>
      <c r="W60" s="249"/>
      <c r="X60" s="249"/>
      <c r="Y60" s="249"/>
      <c r="Z60" s="249"/>
      <c r="AA60" s="404"/>
      <c r="AB60" s="43"/>
      <c r="AC60" s="27"/>
      <c r="AD60" s="391" t="s">
        <v>168</v>
      </c>
      <c r="AE60" s="392"/>
      <c r="AF60" s="393"/>
      <c r="AG60" s="373">
        <v>480</v>
      </c>
      <c r="AH60" s="368"/>
      <c r="AI60" s="369"/>
      <c r="AJ60" s="403">
        <f t="shared" si="1"/>
        <v>2880</v>
      </c>
      <c r="AK60" s="249"/>
      <c r="AL60" s="404"/>
      <c r="AM60" s="27"/>
      <c r="AN60" s="27"/>
      <c r="AO60" s="391" t="s">
        <v>168</v>
      </c>
      <c r="AP60" s="392"/>
      <c r="AQ60" s="393"/>
      <c r="AR60" s="397">
        <v>1480</v>
      </c>
      <c r="AS60" s="398"/>
      <c r="AT60" s="399"/>
    </row>
    <row r="61" spans="1:46" ht="28.5" customHeight="1" x14ac:dyDescent="0.45">
      <c r="A61" s="49"/>
      <c r="B61" s="382" t="s">
        <v>169</v>
      </c>
      <c r="C61" s="383"/>
      <c r="D61" s="383"/>
      <c r="E61" s="384"/>
      <c r="F61" s="385">
        <v>476160</v>
      </c>
      <c r="G61" s="240"/>
      <c r="H61" s="240"/>
      <c r="I61" s="240"/>
      <c r="J61" s="240"/>
      <c r="K61" s="240"/>
      <c r="L61" s="240"/>
      <c r="M61" s="386"/>
      <c r="N61" s="43"/>
      <c r="O61" s="30"/>
      <c r="P61" s="394"/>
      <c r="Q61" s="395"/>
      <c r="R61" s="395"/>
      <c r="S61" s="396"/>
      <c r="T61" s="405"/>
      <c r="U61" s="406"/>
      <c r="V61" s="406"/>
      <c r="W61" s="406"/>
      <c r="X61" s="406"/>
      <c r="Y61" s="406"/>
      <c r="Z61" s="406"/>
      <c r="AA61" s="407"/>
      <c r="AB61" s="43"/>
      <c r="AC61" s="27"/>
      <c r="AD61" s="394"/>
      <c r="AE61" s="395"/>
      <c r="AF61" s="396"/>
      <c r="AG61" s="362"/>
      <c r="AH61" s="363"/>
      <c r="AI61" s="364"/>
      <c r="AJ61" s="405"/>
      <c r="AK61" s="406"/>
      <c r="AL61" s="407"/>
      <c r="AM61" s="27"/>
      <c r="AN61" s="27"/>
      <c r="AO61" s="394"/>
      <c r="AP61" s="395"/>
      <c r="AQ61" s="396"/>
      <c r="AR61" s="400"/>
      <c r="AS61" s="401"/>
      <c r="AT61" s="402"/>
    </row>
    <row r="62" spans="1:46" ht="28.5" customHeight="1" x14ac:dyDescent="0.45">
      <c r="A62" s="49"/>
      <c r="B62" s="50"/>
      <c r="C62" s="50"/>
      <c r="D62" s="50"/>
      <c r="E62" s="43"/>
      <c r="F62" s="43"/>
      <c r="G62" s="43"/>
      <c r="H62" s="43"/>
      <c r="I62" s="43"/>
      <c r="J62" s="43"/>
      <c r="K62" s="43"/>
      <c r="L62" s="43"/>
      <c r="M62" s="43"/>
      <c r="N62" s="43"/>
      <c r="O62" s="43"/>
      <c r="P62" s="30"/>
      <c r="Q62" s="39"/>
      <c r="R62" s="39"/>
      <c r="S62" s="39"/>
      <c r="T62" s="43"/>
      <c r="U62" s="43"/>
      <c r="V62" s="43"/>
      <c r="W62" s="43"/>
      <c r="X62" s="43"/>
      <c r="Y62" s="43"/>
      <c r="Z62" s="43"/>
      <c r="AA62" s="43"/>
      <c r="AB62" s="43"/>
      <c r="AC62" s="43"/>
      <c r="AD62" s="43"/>
      <c r="AF62" s="39"/>
      <c r="AG62" s="39"/>
      <c r="AH62" s="39"/>
      <c r="AI62" s="37"/>
      <c r="AJ62" s="37"/>
      <c r="AK62" s="37"/>
      <c r="AL62" s="43"/>
      <c r="AM62" s="43"/>
      <c r="AN62" s="43"/>
    </row>
    <row r="63" spans="1:46" ht="28.5" customHeight="1" x14ac:dyDescent="0.45">
      <c r="A63" s="49"/>
      <c r="B63" s="374" t="s">
        <v>170</v>
      </c>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9"/>
      <c r="AJ63" s="37"/>
      <c r="AK63" s="375" t="s">
        <v>171</v>
      </c>
      <c r="AL63" s="375"/>
      <c r="AM63" s="375"/>
      <c r="AN63" s="375"/>
      <c r="AO63" s="375"/>
      <c r="AP63" s="375"/>
      <c r="AQ63" s="375"/>
      <c r="AR63" s="375"/>
      <c r="AS63" s="375"/>
      <c r="AT63" s="375"/>
    </row>
    <row r="64" spans="1:46" ht="28.5" customHeight="1" x14ac:dyDescent="0.45">
      <c r="A64" s="49"/>
      <c r="B64" s="373" t="s">
        <v>140</v>
      </c>
      <c r="C64" s="368"/>
      <c r="D64" s="369"/>
      <c r="E64" s="355" t="s">
        <v>172</v>
      </c>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7"/>
      <c r="AJ64" s="37"/>
      <c r="AK64" s="424" t="s">
        <v>143</v>
      </c>
      <c r="AL64" s="424"/>
      <c r="AM64" s="424"/>
      <c r="AN64" s="424"/>
      <c r="AO64" s="424"/>
      <c r="AP64" s="424"/>
      <c r="AQ64" s="424"/>
      <c r="AR64" s="424"/>
      <c r="AS64" s="424"/>
      <c r="AT64" s="424"/>
    </row>
    <row r="65" spans="1:46" ht="28.5" customHeight="1" x14ac:dyDescent="0.45">
      <c r="A65" s="49"/>
      <c r="B65" s="362"/>
      <c r="C65" s="363"/>
      <c r="D65" s="364"/>
      <c r="E65" s="355" t="s">
        <v>173</v>
      </c>
      <c r="F65" s="355"/>
      <c r="G65" s="355"/>
      <c r="H65" s="355"/>
      <c r="I65" s="355"/>
      <c r="J65" s="355"/>
      <c r="K65" s="355"/>
      <c r="L65" s="355"/>
      <c r="M65" s="355"/>
      <c r="N65" s="355"/>
      <c r="O65" s="355"/>
      <c r="P65" s="355"/>
      <c r="Q65" s="355"/>
      <c r="R65" s="355"/>
      <c r="S65" s="355"/>
      <c r="T65" s="355"/>
      <c r="U65" s="355"/>
      <c r="V65" s="355"/>
      <c r="W65" s="355"/>
      <c r="X65" s="355"/>
      <c r="Y65" s="355"/>
      <c r="Z65" s="355"/>
      <c r="AA65" s="355"/>
      <c r="AB65" s="355"/>
      <c r="AC65" s="355"/>
      <c r="AD65" s="355"/>
      <c r="AE65" s="355"/>
      <c r="AF65" s="355"/>
      <c r="AG65" s="355"/>
      <c r="AH65" s="355"/>
      <c r="AI65" s="37"/>
      <c r="AJ65" s="37"/>
      <c r="AK65" s="424" t="s">
        <v>174</v>
      </c>
      <c r="AL65" s="424"/>
      <c r="AM65" s="424"/>
      <c r="AN65" s="424"/>
      <c r="AO65" s="424"/>
      <c r="AP65" s="424"/>
      <c r="AQ65" s="424"/>
      <c r="AR65" s="424"/>
      <c r="AS65" s="424"/>
      <c r="AT65" s="424"/>
    </row>
    <row r="66" spans="1:46" ht="28.5" customHeight="1" x14ac:dyDescent="0.45">
      <c r="A66" s="49"/>
      <c r="B66" s="356" t="s">
        <v>144</v>
      </c>
      <c r="C66" s="357"/>
      <c r="D66" s="358"/>
      <c r="E66" s="356" t="s">
        <v>175</v>
      </c>
      <c r="F66" s="357"/>
      <c r="G66" s="358"/>
      <c r="H66" s="356" t="s">
        <v>176</v>
      </c>
      <c r="I66" s="357"/>
      <c r="J66" s="358"/>
      <c r="K66" s="356" t="s">
        <v>177</v>
      </c>
      <c r="L66" s="357"/>
      <c r="M66" s="358"/>
      <c r="N66" s="356" t="s">
        <v>178</v>
      </c>
      <c r="O66" s="357"/>
      <c r="P66" s="358"/>
      <c r="Q66" s="356" t="s">
        <v>179</v>
      </c>
      <c r="R66" s="357"/>
      <c r="S66" s="358"/>
      <c r="T66" s="356" t="s">
        <v>180</v>
      </c>
      <c r="U66" s="357"/>
      <c r="V66" s="358"/>
      <c r="W66" s="356" t="s">
        <v>181</v>
      </c>
      <c r="X66" s="357"/>
      <c r="Y66" s="358"/>
      <c r="Z66" s="356" t="s">
        <v>182</v>
      </c>
      <c r="AA66" s="357"/>
      <c r="AB66" s="358"/>
      <c r="AC66" s="356" t="s">
        <v>183</v>
      </c>
      <c r="AD66" s="357"/>
      <c r="AE66" s="358"/>
      <c r="AF66" s="356" t="s">
        <v>184</v>
      </c>
      <c r="AG66" s="357"/>
      <c r="AH66" s="358"/>
      <c r="AI66" s="37"/>
      <c r="AJ66" s="37"/>
      <c r="AK66" s="420" t="s">
        <v>185</v>
      </c>
      <c r="AL66" s="420"/>
      <c r="AM66" s="420"/>
      <c r="AN66" s="420"/>
      <c r="AO66" s="420"/>
      <c r="AP66" s="420"/>
      <c r="AQ66" s="420"/>
      <c r="AR66" s="420"/>
      <c r="AS66" s="420"/>
      <c r="AT66" s="420"/>
    </row>
    <row r="67" spans="1:46" ht="28.5" customHeight="1" x14ac:dyDescent="0.45">
      <c r="A67" s="49"/>
      <c r="B67" s="382" t="s">
        <v>148</v>
      </c>
      <c r="C67" s="383"/>
      <c r="D67" s="384"/>
      <c r="E67" s="421">
        <v>14160</v>
      </c>
      <c r="F67" s="422"/>
      <c r="G67" s="423"/>
      <c r="H67" s="421">
        <v>20520</v>
      </c>
      <c r="I67" s="422"/>
      <c r="J67" s="423"/>
      <c r="K67" s="421">
        <v>0</v>
      </c>
      <c r="L67" s="422"/>
      <c r="M67" s="423"/>
      <c r="N67" s="421">
        <v>0</v>
      </c>
      <c r="O67" s="422"/>
      <c r="P67" s="423"/>
      <c r="Q67" s="421">
        <v>0</v>
      </c>
      <c r="R67" s="422"/>
      <c r="S67" s="423"/>
      <c r="T67" s="421">
        <v>0</v>
      </c>
      <c r="U67" s="422"/>
      <c r="V67" s="423"/>
      <c r="W67" s="421">
        <v>240</v>
      </c>
      <c r="X67" s="422"/>
      <c r="Y67" s="423"/>
      <c r="Z67" s="421">
        <v>12360</v>
      </c>
      <c r="AA67" s="422"/>
      <c r="AB67" s="423"/>
      <c r="AC67" s="421">
        <v>20640</v>
      </c>
      <c r="AD67" s="422"/>
      <c r="AE67" s="423"/>
      <c r="AF67" s="421">
        <v>20520</v>
      </c>
      <c r="AG67" s="422"/>
      <c r="AH67" s="423"/>
      <c r="AI67" s="37"/>
      <c r="AJ67" s="37"/>
      <c r="AK67" s="420"/>
      <c r="AL67" s="420"/>
      <c r="AM67" s="420"/>
      <c r="AN67" s="420"/>
      <c r="AO67" s="420"/>
      <c r="AP67" s="420"/>
      <c r="AQ67" s="420"/>
      <c r="AR67" s="420"/>
      <c r="AS67" s="420"/>
      <c r="AT67" s="420"/>
    </row>
    <row r="68" spans="1:46" ht="28.5" customHeight="1" x14ac:dyDescent="0.45">
      <c r="A68" s="49"/>
      <c r="B68" s="382" t="s">
        <v>150</v>
      </c>
      <c r="C68" s="383"/>
      <c r="D68" s="384"/>
      <c r="E68" s="421">
        <v>0</v>
      </c>
      <c r="F68" s="422"/>
      <c r="G68" s="423"/>
      <c r="H68" s="421">
        <v>1080</v>
      </c>
      <c r="I68" s="422"/>
      <c r="J68" s="423"/>
      <c r="K68" s="421">
        <v>0</v>
      </c>
      <c r="L68" s="422"/>
      <c r="M68" s="423"/>
      <c r="N68" s="421">
        <v>0</v>
      </c>
      <c r="O68" s="422"/>
      <c r="P68" s="423"/>
      <c r="Q68" s="421">
        <v>0</v>
      </c>
      <c r="R68" s="422"/>
      <c r="S68" s="423"/>
      <c r="T68" s="421">
        <v>0</v>
      </c>
      <c r="U68" s="422"/>
      <c r="V68" s="423"/>
      <c r="W68" s="421">
        <v>0</v>
      </c>
      <c r="X68" s="422"/>
      <c r="Y68" s="423"/>
      <c r="Z68" s="421">
        <v>0</v>
      </c>
      <c r="AA68" s="422"/>
      <c r="AB68" s="423"/>
      <c r="AC68" s="421">
        <v>0</v>
      </c>
      <c r="AD68" s="422"/>
      <c r="AE68" s="423"/>
      <c r="AF68" s="421">
        <v>0</v>
      </c>
      <c r="AG68" s="422"/>
      <c r="AH68" s="423"/>
      <c r="AI68" s="37"/>
      <c r="AJ68" s="37"/>
      <c r="AK68" s="53"/>
      <c r="AL68" s="54"/>
      <c r="AM68" s="54"/>
      <c r="AN68" s="54"/>
      <c r="AO68" s="54"/>
      <c r="AP68" s="54"/>
    </row>
    <row r="69" spans="1:46" ht="28.5" customHeight="1" x14ac:dyDescent="0.45">
      <c r="A69" s="49"/>
      <c r="B69" s="382" t="s">
        <v>152</v>
      </c>
      <c r="C69" s="383"/>
      <c r="D69" s="384"/>
      <c r="E69" s="421">
        <v>0</v>
      </c>
      <c r="F69" s="422"/>
      <c r="G69" s="423"/>
      <c r="H69" s="421">
        <v>1080</v>
      </c>
      <c r="I69" s="422"/>
      <c r="J69" s="423"/>
      <c r="K69" s="421">
        <v>0</v>
      </c>
      <c r="L69" s="422"/>
      <c r="M69" s="423"/>
      <c r="N69" s="421">
        <v>0</v>
      </c>
      <c r="O69" s="422"/>
      <c r="P69" s="423"/>
      <c r="Q69" s="421">
        <v>0</v>
      </c>
      <c r="R69" s="422"/>
      <c r="S69" s="423"/>
      <c r="T69" s="421">
        <v>0</v>
      </c>
      <c r="U69" s="422"/>
      <c r="V69" s="423"/>
      <c r="W69" s="421">
        <v>0</v>
      </c>
      <c r="X69" s="422"/>
      <c r="Y69" s="423"/>
      <c r="Z69" s="421">
        <v>4080</v>
      </c>
      <c r="AA69" s="422"/>
      <c r="AB69" s="423"/>
      <c r="AC69" s="421">
        <v>13800</v>
      </c>
      <c r="AD69" s="422"/>
      <c r="AE69" s="423"/>
      <c r="AF69" s="421">
        <v>13680</v>
      </c>
      <c r="AG69" s="422"/>
      <c r="AH69" s="423"/>
      <c r="AI69" s="37"/>
      <c r="AJ69" s="37"/>
      <c r="AK69" s="53"/>
      <c r="AL69" s="54"/>
      <c r="AM69" s="54"/>
      <c r="AN69" s="54"/>
      <c r="AO69" s="54"/>
      <c r="AP69" s="54"/>
    </row>
    <row r="70" spans="1:46" ht="28.5" customHeight="1" x14ac:dyDescent="0.45">
      <c r="A70" s="49"/>
      <c r="B70" s="382" t="s">
        <v>154</v>
      </c>
      <c r="C70" s="383"/>
      <c r="D70" s="384"/>
      <c r="E70" s="421">
        <v>10920</v>
      </c>
      <c r="F70" s="422"/>
      <c r="G70" s="423"/>
      <c r="H70" s="421">
        <v>16560</v>
      </c>
      <c r="I70" s="422"/>
      <c r="J70" s="423"/>
      <c r="K70" s="421">
        <v>0</v>
      </c>
      <c r="L70" s="422"/>
      <c r="M70" s="423"/>
      <c r="N70" s="421">
        <v>0</v>
      </c>
      <c r="O70" s="422"/>
      <c r="P70" s="423"/>
      <c r="Q70" s="421">
        <v>120</v>
      </c>
      <c r="R70" s="422"/>
      <c r="S70" s="423"/>
      <c r="T70" s="421">
        <v>0</v>
      </c>
      <c r="U70" s="422"/>
      <c r="V70" s="423"/>
      <c r="W70" s="421">
        <v>0</v>
      </c>
      <c r="X70" s="422"/>
      <c r="Y70" s="423"/>
      <c r="Z70" s="421">
        <v>1560</v>
      </c>
      <c r="AA70" s="422"/>
      <c r="AB70" s="423"/>
      <c r="AC70" s="421">
        <v>11400</v>
      </c>
      <c r="AD70" s="422"/>
      <c r="AE70" s="423"/>
      <c r="AF70" s="421">
        <v>11160</v>
      </c>
      <c r="AG70" s="422"/>
      <c r="AH70" s="423"/>
      <c r="AI70" s="37"/>
      <c r="AJ70" s="37"/>
      <c r="AK70" s="53"/>
      <c r="AL70" s="54"/>
      <c r="AM70" s="54"/>
      <c r="AN70" s="54"/>
      <c r="AO70" s="54"/>
      <c r="AP70" s="54"/>
    </row>
    <row r="71" spans="1:46" ht="28.5" customHeight="1" x14ac:dyDescent="0.45">
      <c r="A71" s="49"/>
      <c r="B71" s="382" t="s">
        <v>156</v>
      </c>
      <c r="C71" s="383"/>
      <c r="D71" s="384"/>
      <c r="E71" s="421">
        <v>10920</v>
      </c>
      <c r="F71" s="422"/>
      <c r="G71" s="423"/>
      <c r="H71" s="421">
        <v>16560</v>
      </c>
      <c r="I71" s="422"/>
      <c r="J71" s="423"/>
      <c r="K71" s="421">
        <v>0</v>
      </c>
      <c r="L71" s="422"/>
      <c r="M71" s="423"/>
      <c r="N71" s="421">
        <v>0</v>
      </c>
      <c r="O71" s="422"/>
      <c r="P71" s="423"/>
      <c r="Q71" s="421">
        <v>0</v>
      </c>
      <c r="R71" s="422"/>
      <c r="S71" s="423"/>
      <c r="T71" s="421">
        <v>0</v>
      </c>
      <c r="U71" s="422"/>
      <c r="V71" s="423"/>
      <c r="W71" s="421">
        <v>4560</v>
      </c>
      <c r="X71" s="422"/>
      <c r="Y71" s="423"/>
      <c r="Z71" s="421">
        <v>18840</v>
      </c>
      <c r="AA71" s="422"/>
      <c r="AB71" s="423"/>
      <c r="AC71" s="421">
        <v>28680</v>
      </c>
      <c r="AD71" s="422"/>
      <c r="AE71" s="423"/>
      <c r="AF71" s="421">
        <v>28560</v>
      </c>
      <c r="AG71" s="422"/>
      <c r="AH71" s="423"/>
      <c r="AI71" s="37"/>
      <c r="AJ71" s="37"/>
      <c r="AK71" s="53"/>
      <c r="AL71" s="54"/>
      <c r="AM71" s="54"/>
      <c r="AN71" s="54"/>
      <c r="AO71" s="54"/>
      <c r="AP71" s="54"/>
    </row>
    <row r="72" spans="1:46" ht="28.5" customHeight="1" x14ac:dyDescent="0.45">
      <c r="A72" s="49"/>
      <c r="B72" s="382" t="s">
        <v>158</v>
      </c>
      <c r="C72" s="383"/>
      <c r="D72" s="384"/>
      <c r="E72" s="421">
        <v>10920</v>
      </c>
      <c r="F72" s="422"/>
      <c r="G72" s="423"/>
      <c r="H72" s="421">
        <v>16560</v>
      </c>
      <c r="I72" s="422"/>
      <c r="J72" s="423"/>
      <c r="K72" s="421">
        <v>0</v>
      </c>
      <c r="L72" s="422"/>
      <c r="M72" s="423"/>
      <c r="N72" s="421">
        <v>0</v>
      </c>
      <c r="O72" s="422"/>
      <c r="P72" s="423"/>
      <c r="Q72" s="421">
        <v>13080</v>
      </c>
      <c r="R72" s="422"/>
      <c r="S72" s="423"/>
      <c r="T72" s="421">
        <v>8280</v>
      </c>
      <c r="U72" s="422"/>
      <c r="V72" s="423"/>
      <c r="W72" s="421">
        <v>21960</v>
      </c>
      <c r="X72" s="422"/>
      <c r="Y72" s="423"/>
      <c r="Z72" s="421">
        <v>36240</v>
      </c>
      <c r="AA72" s="422"/>
      <c r="AB72" s="423"/>
      <c r="AC72" s="421">
        <v>46080</v>
      </c>
      <c r="AD72" s="422"/>
      <c r="AE72" s="423"/>
      <c r="AF72" s="421">
        <v>45840</v>
      </c>
      <c r="AG72" s="422"/>
      <c r="AH72" s="423"/>
      <c r="AI72" s="37"/>
      <c r="AJ72" s="37"/>
      <c r="AK72" s="53"/>
      <c r="AL72" s="54"/>
      <c r="AM72" s="54"/>
      <c r="AN72" s="54"/>
      <c r="AO72" s="54"/>
      <c r="AP72" s="54"/>
    </row>
    <row r="73" spans="1:46" ht="28.5" customHeight="1" x14ac:dyDescent="0.45">
      <c r="A73" s="49"/>
      <c r="B73" s="382" t="s">
        <v>161</v>
      </c>
      <c r="C73" s="383"/>
      <c r="D73" s="384"/>
      <c r="E73" s="421">
        <v>10920</v>
      </c>
      <c r="F73" s="422"/>
      <c r="G73" s="423"/>
      <c r="H73" s="421">
        <v>16560</v>
      </c>
      <c r="I73" s="422"/>
      <c r="J73" s="423"/>
      <c r="K73" s="421">
        <v>0</v>
      </c>
      <c r="L73" s="422"/>
      <c r="M73" s="423"/>
      <c r="N73" s="421">
        <v>8640</v>
      </c>
      <c r="O73" s="422"/>
      <c r="P73" s="423"/>
      <c r="Q73" s="421">
        <v>28200</v>
      </c>
      <c r="R73" s="422"/>
      <c r="S73" s="423"/>
      <c r="T73" s="421">
        <v>23520</v>
      </c>
      <c r="U73" s="422"/>
      <c r="V73" s="423"/>
      <c r="W73" s="421">
        <v>37080</v>
      </c>
      <c r="X73" s="422"/>
      <c r="Y73" s="423"/>
      <c r="Z73" s="421">
        <v>51360</v>
      </c>
      <c r="AA73" s="422"/>
      <c r="AB73" s="423"/>
      <c r="AC73" s="421">
        <v>61200</v>
      </c>
      <c r="AD73" s="422"/>
      <c r="AE73" s="423"/>
      <c r="AF73" s="421">
        <v>61080</v>
      </c>
      <c r="AG73" s="422"/>
      <c r="AH73" s="423"/>
      <c r="AI73" s="37"/>
      <c r="AJ73" s="37"/>
      <c r="AK73" s="53"/>
      <c r="AL73" s="54"/>
      <c r="AM73" s="54"/>
      <c r="AN73" s="54"/>
      <c r="AO73" s="54"/>
      <c r="AP73" s="54"/>
    </row>
    <row r="74" spans="1:46" ht="28.5" customHeight="1" x14ac:dyDescent="0.45">
      <c r="A74" s="49"/>
      <c r="B74" s="382" t="s">
        <v>163</v>
      </c>
      <c r="C74" s="383"/>
      <c r="D74" s="384"/>
      <c r="E74" s="421">
        <v>0</v>
      </c>
      <c r="F74" s="422"/>
      <c r="G74" s="423"/>
      <c r="H74" s="421">
        <v>0</v>
      </c>
      <c r="I74" s="422"/>
      <c r="J74" s="423"/>
      <c r="K74" s="421">
        <v>0</v>
      </c>
      <c r="L74" s="422"/>
      <c r="M74" s="423"/>
      <c r="N74" s="421">
        <v>0</v>
      </c>
      <c r="O74" s="422"/>
      <c r="P74" s="423"/>
      <c r="Q74" s="421">
        <v>13440</v>
      </c>
      <c r="R74" s="422"/>
      <c r="S74" s="423"/>
      <c r="T74" s="421">
        <v>8880</v>
      </c>
      <c r="U74" s="422"/>
      <c r="V74" s="423"/>
      <c r="W74" s="421">
        <v>23280</v>
      </c>
      <c r="X74" s="422"/>
      <c r="Y74" s="423"/>
      <c r="Z74" s="421">
        <v>38400</v>
      </c>
      <c r="AA74" s="422"/>
      <c r="AB74" s="423"/>
      <c r="AC74" s="421">
        <v>48600</v>
      </c>
      <c r="AD74" s="422"/>
      <c r="AE74" s="423"/>
      <c r="AF74" s="421">
        <v>48480</v>
      </c>
      <c r="AG74" s="422"/>
      <c r="AH74" s="423"/>
      <c r="AI74" s="37"/>
      <c r="AJ74" s="37"/>
      <c r="AK74" s="53"/>
      <c r="AL74" s="54"/>
      <c r="AM74" s="54"/>
      <c r="AN74" s="54"/>
      <c r="AO74" s="54"/>
      <c r="AP74" s="54"/>
    </row>
    <row r="75" spans="1:46" ht="28.5" customHeight="1" x14ac:dyDescent="0.45">
      <c r="A75" s="49"/>
      <c r="B75" s="382" t="s">
        <v>165</v>
      </c>
      <c r="C75" s="383"/>
      <c r="D75" s="384"/>
      <c r="E75" s="421">
        <v>0</v>
      </c>
      <c r="F75" s="422"/>
      <c r="G75" s="423"/>
      <c r="H75" s="421">
        <v>4200</v>
      </c>
      <c r="I75" s="422"/>
      <c r="J75" s="423"/>
      <c r="K75" s="421">
        <v>0</v>
      </c>
      <c r="L75" s="422"/>
      <c r="M75" s="423"/>
      <c r="N75" s="421">
        <v>0</v>
      </c>
      <c r="O75" s="422"/>
      <c r="P75" s="423"/>
      <c r="Q75" s="421">
        <v>0</v>
      </c>
      <c r="R75" s="422"/>
      <c r="S75" s="423"/>
      <c r="T75" s="421">
        <v>0</v>
      </c>
      <c r="U75" s="422"/>
      <c r="V75" s="423"/>
      <c r="W75" s="421">
        <v>0</v>
      </c>
      <c r="X75" s="422"/>
      <c r="Y75" s="423"/>
      <c r="Z75" s="421">
        <v>0</v>
      </c>
      <c r="AA75" s="422"/>
      <c r="AB75" s="423"/>
      <c r="AC75" s="421">
        <v>0</v>
      </c>
      <c r="AD75" s="422"/>
      <c r="AE75" s="423"/>
      <c r="AF75" s="421">
        <v>0</v>
      </c>
      <c r="AG75" s="422"/>
      <c r="AH75" s="423"/>
      <c r="AI75" s="37"/>
      <c r="AJ75" s="37"/>
      <c r="AK75" s="53"/>
      <c r="AL75" s="54"/>
      <c r="AM75" s="54"/>
      <c r="AN75" s="54"/>
      <c r="AO75" s="54"/>
      <c r="AP75" s="54"/>
    </row>
    <row r="76" spans="1:46" ht="28.5" customHeight="1" x14ac:dyDescent="0.45">
      <c r="A76" s="49"/>
      <c r="B76" s="382" t="s">
        <v>167</v>
      </c>
      <c r="C76" s="383"/>
      <c r="D76" s="384"/>
      <c r="E76" s="421">
        <v>4920</v>
      </c>
      <c r="F76" s="422"/>
      <c r="G76" s="423"/>
      <c r="H76" s="421">
        <v>11880</v>
      </c>
      <c r="I76" s="422"/>
      <c r="J76" s="423"/>
      <c r="K76" s="421">
        <v>0</v>
      </c>
      <c r="L76" s="422"/>
      <c r="M76" s="423"/>
      <c r="N76" s="421">
        <v>0</v>
      </c>
      <c r="O76" s="422"/>
      <c r="P76" s="423"/>
      <c r="Q76" s="421">
        <v>0</v>
      </c>
      <c r="R76" s="422"/>
      <c r="S76" s="423"/>
      <c r="T76" s="421">
        <v>0</v>
      </c>
      <c r="U76" s="422"/>
      <c r="V76" s="423"/>
      <c r="W76" s="421">
        <v>0</v>
      </c>
      <c r="X76" s="422"/>
      <c r="Y76" s="423"/>
      <c r="Z76" s="421">
        <v>0</v>
      </c>
      <c r="AA76" s="422"/>
      <c r="AB76" s="423"/>
      <c r="AC76" s="421">
        <v>0</v>
      </c>
      <c r="AD76" s="422"/>
      <c r="AE76" s="423"/>
      <c r="AF76" s="421">
        <v>0</v>
      </c>
      <c r="AG76" s="422"/>
      <c r="AH76" s="423"/>
      <c r="AI76" s="37"/>
      <c r="AJ76" s="37"/>
      <c r="AK76" s="53"/>
      <c r="AL76" s="54"/>
      <c r="AM76" s="54"/>
      <c r="AN76" s="54"/>
      <c r="AO76" s="54"/>
      <c r="AP76" s="54"/>
    </row>
    <row r="77" spans="1:46" ht="28.5" customHeight="1" x14ac:dyDescent="0.45">
      <c r="A77" s="49"/>
      <c r="B77" s="382" t="s">
        <v>169</v>
      </c>
      <c r="C77" s="383"/>
      <c r="D77" s="384"/>
      <c r="E77" s="421">
        <v>4920</v>
      </c>
      <c r="F77" s="422"/>
      <c r="G77" s="423"/>
      <c r="H77" s="421">
        <v>11880</v>
      </c>
      <c r="I77" s="422"/>
      <c r="J77" s="423"/>
      <c r="K77" s="421">
        <v>0</v>
      </c>
      <c r="L77" s="422"/>
      <c r="M77" s="423"/>
      <c r="N77" s="421">
        <v>0</v>
      </c>
      <c r="O77" s="422"/>
      <c r="P77" s="423"/>
      <c r="Q77" s="421">
        <v>0</v>
      </c>
      <c r="R77" s="422"/>
      <c r="S77" s="423"/>
      <c r="T77" s="421">
        <v>0</v>
      </c>
      <c r="U77" s="422"/>
      <c r="V77" s="423"/>
      <c r="W77" s="421">
        <v>16440</v>
      </c>
      <c r="X77" s="422"/>
      <c r="Y77" s="423"/>
      <c r="Z77" s="421">
        <v>6960</v>
      </c>
      <c r="AA77" s="422"/>
      <c r="AB77" s="423"/>
      <c r="AC77" s="421">
        <v>0</v>
      </c>
      <c r="AD77" s="422"/>
      <c r="AE77" s="423"/>
      <c r="AF77" s="421">
        <v>0</v>
      </c>
      <c r="AG77" s="422"/>
      <c r="AH77" s="423"/>
      <c r="AI77" s="37"/>
      <c r="AJ77" s="37"/>
      <c r="AK77" s="53"/>
      <c r="AL77" s="54"/>
      <c r="AM77" s="54"/>
      <c r="AN77" s="54"/>
      <c r="AO77" s="54"/>
      <c r="AP77" s="54"/>
    </row>
    <row r="78" spans="1:46" ht="28.5" customHeight="1" x14ac:dyDescent="0.45">
      <c r="A78" s="49"/>
      <c r="B78" s="50"/>
      <c r="C78" s="50"/>
      <c r="D78" s="50"/>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37"/>
      <c r="AJ78" s="37"/>
      <c r="AK78" s="53"/>
      <c r="AL78" s="54"/>
      <c r="AM78" s="54"/>
      <c r="AN78" s="54"/>
      <c r="AO78" s="54"/>
      <c r="AP78" s="54"/>
    </row>
    <row r="79" spans="1:46" ht="28.5" customHeight="1" x14ac:dyDescent="0.2">
      <c r="A79" s="49"/>
      <c r="B79" s="425" t="s">
        <v>186</v>
      </c>
      <c r="C79" s="425"/>
      <c r="D79" s="425"/>
      <c r="E79" s="425"/>
      <c r="F79" s="425"/>
      <c r="G79" s="425"/>
      <c r="H79" s="43"/>
      <c r="I79" s="43"/>
      <c r="J79" s="43"/>
      <c r="K79" s="29"/>
      <c r="L79" s="43"/>
      <c r="M79" s="43"/>
      <c r="N79" s="30"/>
      <c r="O79" s="44"/>
      <c r="P79" s="44"/>
      <c r="Q79" s="44"/>
      <c r="R79" s="37"/>
      <c r="S79" s="37"/>
      <c r="T79" s="37"/>
      <c r="U79" s="43"/>
      <c r="V79" s="43"/>
      <c r="W79" s="43"/>
      <c r="X79" s="43"/>
      <c r="Y79" s="43"/>
      <c r="Z79" s="43"/>
      <c r="AA79" s="43"/>
      <c r="AB79" s="44"/>
      <c r="AC79" s="44"/>
      <c r="AD79" s="44"/>
      <c r="AE79" s="37"/>
      <c r="AF79" s="39"/>
      <c r="AG79" s="39"/>
      <c r="AH79" s="39"/>
      <c r="AI79" s="39"/>
      <c r="AJ79" s="39"/>
      <c r="AK79" s="39"/>
      <c r="AL79" s="39"/>
      <c r="AM79" s="39"/>
      <c r="AN79" s="39"/>
      <c r="AO79" s="39"/>
      <c r="AP79" s="39"/>
      <c r="AQ79" s="27"/>
      <c r="AR79" s="39"/>
      <c r="AS79" s="39"/>
      <c r="AT79" s="39"/>
    </row>
    <row r="80" spans="1:46" ht="28.5" customHeight="1" x14ac:dyDescent="0.45">
      <c r="A80" s="49"/>
      <c r="B80" s="355" t="s">
        <v>172</v>
      </c>
      <c r="C80" s="355"/>
      <c r="D80" s="355"/>
      <c r="E80" s="355" t="s">
        <v>149</v>
      </c>
      <c r="F80" s="355"/>
      <c r="G80" s="355"/>
      <c r="H80" s="355" t="s">
        <v>151</v>
      </c>
      <c r="I80" s="355"/>
      <c r="J80" s="355"/>
      <c r="K80" s="355" t="s">
        <v>153</v>
      </c>
      <c r="L80" s="355"/>
      <c r="M80" s="355"/>
      <c r="N80" s="355" t="s">
        <v>155</v>
      </c>
      <c r="O80" s="355"/>
      <c r="P80" s="355"/>
      <c r="Q80" s="355" t="s">
        <v>187</v>
      </c>
      <c r="R80" s="355"/>
      <c r="S80" s="355"/>
      <c r="T80" s="355" t="s">
        <v>159</v>
      </c>
      <c r="U80" s="355"/>
      <c r="V80" s="355"/>
      <c r="W80" s="355" t="s">
        <v>162</v>
      </c>
      <c r="X80" s="355"/>
      <c r="Y80" s="355"/>
      <c r="Z80" s="355" t="s">
        <v>164</v>
      </c>
      <c r="AA80" s="355"/>
      <c r="AB80" s="355"/>
      <c r="AC80" s="355" t="s">
        <v>188</v>
      </c>
      <c r="AD80" s="355"/>
      <c r="AE80" s="355"/>
      <c r="AF80" s="420" t="s">
        <v>189</v>
      </c>
      <c r="AG80" s="420"/>
      <c r="AH80" s="420"/>
      <c r="AI80" s="39"/>
      <c r="AJ80" s="39"/>
      <c r="AK80" s="39"/>
      <c r="AL80" s="39"/>
      <c r="AM80" s="39"/>
      <c r="AN80" s="39"/>
      <c r="AO80" s="39"/>
      <c r="AP80" s="39"/>
      <c r="AQ80" s="39"/>
      <c r="AR80" s="39"/>
      <c r="AS80" s="39"/>
      <c r="AT80" s="39"/>
    </row>
    <row r="81" spans="1:46" ht="28.5" customHeight="1" x14ac:dyDescent="0.45">
      <c r="A81" s="49"/>
      <c r="B81" s="355" t="s">
        <v>145</v>
      </c>
      <c r="C81" s="355"/>
      <c r="D81" s="355"/>
      <c r="E81" s="427">
        <v>1</v>
      </c>
      <c r="F81" s="428"/>
      <c r="G81" s="429"/>
      <c r="H81" s="426">
        <v>0.87</v>
      </c>
      <c r="I81" s="426"/>
      <c r="J81" s="426"/>
      <c r="K81" s="426">
        <v>0.75</v>
      </c>
      <c r="L81" s="426"/>
      <c r="M81" s="426"/>
      <c r="N81" s="426">
        <v>0.66</v>
      </c>
      <c r="O81" s="426"/>
      <c r="P81" s="426"/>
      <c r="Q81" s="426">
        <v>0.59</v>
      </c>
      <c r="R81" s="426"/>
      <c r="S81" s="426"/>
      <c r="T81" s="426">
        <v>0.57999999999999996</v>
      </c>
      <c r="U81" s="426"/>
      <c r="V81" s="426"/>
      <c r="W81" s="426">
        <v>0.55000000000000004</v>
      </c>
      <c r="X81" s="426"/>
      <c r="Y81" s="426"/>
      <c r="Z81" s="426">
        <v>0.52</v>
      </c>
      <c r="AA81" s="426"/>
      <c r="AB81" s="426"/>
      <c r="AC81" s="426">
        <v>0.5</v>
      </c>
      <c r="AD81" s="426"/>
      <c r="AE81" s="426"/>
      <c r="AF81" s="426">
        <v>0.5</v>
      </c>
      <c r="AG81" s="426"/>
      <c r="AH81" s="426"/>
      <c r="AI81" s="39"/>
      <c r="AJ81" s="39"/>
      <c r="AK81" s="39"/>
      <c r="AL81" s="39"/>
      <c r="AM81" s="39"/>
      <c r="AN81" s="39"/>
      <c r="AO81" s="39"/>
      <c r="AP81" s="39"/>
      <c r="AQ81" s="39"/>
      <c r="AR81" s="39"/>
      <c r="AS81" s="39"/>
      <c r="AT81" s="39"/>
    </row>
    <row r="82" spans="1:46" ht="28.5" customHeight="1" x14ac:dyDescent="0.45">
      <c r="A82" s="49"/>
      <c r="B82" s="37"/>
      <c r="C82" s="37"/>
      <c r="D82" s="37"/>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9"/>
      <c r="AG82" s="39"/>
      <c r="AH82" s="39"/>
      <c r="AI82" s="39"/>
      <c r="AJ82" s="39"/>
      <c r="AK82" s="39"/>
      <c r="AL82" s="39"/>
      <c r="AM82" s="39"/>
      <c r="AN82" s="39"/>
      <c r="AO82" s="39"/>
      <c r="AP82" s="39"/>
      <c r="AQ82" s="39"/>
      <c r="AR82" s="39"/>
      <c r="AS82" s="39"/>
      <c r="AT82" s="39"/>
    </row>
    <row r="83" spans="1:46" ht="28.5" customHeight="1" x14ac:dyDescent="0.2">
      <c r="A83" s="49"/>
      <c r="B83" s="40" t="s">
        <v>191</v>
      </c>
      <c r="C83" s="41"/>
      <c r="D83" s="41"/>
      <c r="E83" s="41"/>
      <c r="F83" s="41"/>
      <c r="G83" s="41"/>
      <c r="H83" s="41"/>
      <c r="I83" s="42"/>
      <c r="J83" s="42"/>
      <c r="K83" s="42"/>
      <c r="L83" s="42"/>
      <c r="M83" s="42"/>
      <c r="N83" s="38"/>
      <c r="O83" s="38"/>
      <c r="P83" s="38"/>
      <c r="Q83" s="38"/>
      <c r="R83" s="38"/>
      <c r="S83" s="38"/>
      <c r="T83" s="38"/>
      <c r="U83" s="38"/>
      <c r="V83" s="38"/>
      <c r="W83" s="38"/>
      <c r="X83" s="38"/>
      <c r="Y83" s="38"/>
      <c r="Z83" s="38"/>
      <c r="AA83" s="38"/>
      <c r="AB83" s="38"/>
      <c r="AC83" s="38"/>
      <c r="AD83" s="38"/>
      <c r="AE83" s="38"/>
      <c r="AF83" s="37"/>
      <c r="AG83" s="37"/>
      <c r="AH83" s="43"/>
      <c r="AI83" s="43"/>
      <c r="AJ83" s="43"/>
      <c r="AK83" s="43"/>
      <c r="AL83" s="43"/>
      <c r="AM83" s="43"/>
      <c r="AN83" s="43"/>
      <c r="AO83" s="44"/>
      <c r="AP83" s="44"/>
    </row>
    <row r="84" spans="1:46" ht="28.5" customHeight="1" x14ac:dyDescent="0.45">
      <c r="A84" s="49"/>
      <c r="B84" s="374" t="s">
        <v>136</v>
      </c>
      <c r="C84" s="374"/>
      <c r="D84" s="374"/>
      <c r="E84" s="374"/>
      <c r="F84" s="374"/>
      <c r="G84" s="374"/>
      <c r="H84" s="374"/>
      <c r="I84" s="374"/>
      <c r="J84" s="374"/>
      <c r="K84" s="374"/>
      <c r="L84" s="374"/>
      <c r="M84" s="374"/>
      <c r="N84" s="42"/>
      <c r="O84" s="38"/>
      <c r="P84" s="375" t="s">
        <v>137</v>
      </c>
      <c r="Q84" s="375"/>
      <c r="R84" s="375"/>
      <c r="S84" s="375"/>
      <c r="T84" s="375"/>
      <c r="U84" s="375"/>
      <c r="V84" s="375"/>
      <c r="W84" s="375"/>
      <c r="X84" s="375"/>
      <c r="Y84" s="375"/>
      <c r="Z84" s="375"/>
      <c r="AA84" s="375"/>
      <c r="AB84" s="45"/>
      <c r="AC84" s="45"/>
      <c r="AD84" s="374" t="s">
        <v>138</v>
      </c>
      <c r="AE84" s="374"/>
      <c r="AF84" s="374"/>
      <c r="AG84" s="374"/>
      <c r="AH84" s="374"/>
      <c r="AI84" s="374"/>
      <c r="AJ84" s="374"/>
      <c r="AK84" s="374"/>
      <c r="AL84" s="374"/>
      <c r="AM84" s="42"/>
      <c r="AN84" s="43"/>
      <c r="AO84" s="376" t="s">
        <v>139</v>
      </c>
      <c r="AP84" s="377"/>
      <c r="AQ84" s="377"/>
      <c r="AR84" s="377"/>
      <c r="AS84" s="377"/>
      <c r="AT84" s="377"/>
    </row>
    <row r="85" spans="1:46" ht="28.5" customHeight="1" x14ac:dyDescent="0.45">
      <c r="A85" s="49"/>
      <c r="B85" s="355" t="s">
        <v>24</v>
      </c>
      <c r="C85" s="355"/>
      <c r="D85" s="355"/>
      <c r="E85" s="355"/>
      <c r="F85" s="355"/>
      <c r="G85" s="355"/>
      <c r="H85" s="355"/>
      <c r="I85" s="355"/>
      <c r="J85" s="355"/>
      <c r="K85" s="355"/>
      <c r="L85" s="355"/>
      <c r="M85" s="355"/>
      <c r="N85" s="37"/>
      <c r="O85" s="30"/>
      <c r="P85" s="355" t="s">
        <v>70</v>
      </c>
      <c r="Q85" s="355"/>
      <c r="R85" s="355"/>
      <c r="S85" s="355"/>
      <c r="T85" s="355"/>
      <c r="U85" s="355"/>
      <c r="V85" s="355"/>
      <c r="W85" s="355"/>
      <c r="X85" s="355"/>
      <c r="Y85" s="355"/>
      <c r="Z85" s="355"/>
      <c r="AA85" s="355"/>
      <c r="AB85" s="37"/>
      <c r="AD85" s="356" t="s">
        <v>70</v>
      </c>
      <c r="AE85" s="357"/>
      <c r="AF85" s="357"/>
      <c r="AG85" s="357"/>
      <c r="AH85" s="357"/>
      <c r="AI85" s="357"/>
      <c r="AJ85" s="357"/>
      <c r="AK85" s="357"/>
      <c r="AL85" s="358"/>
      <c r="AO85" s="378"/>
      <c r="AP85" s="378"/>
      <c r="AQ85" s="378"/>
      <c r="AR85" s="378"/>
      <c r="AS85" s="378"/>
      <c r="AT85" s="378"/>
    </row>
    <row r="86" spans="1:46" ht="28.5" customHeight="1" x14ac:dyDescent="0.45">
      <c r="A86" s="49"/>
      <c r="B86" s="362" t="s">
        <v>140</v>
      </c>
      <c r="C86" s="363"/>
      <c r="D86" s="363"/>
      <c r="E86" s="364"/>
      <c r="F86" s="355" t="s">
        <v>141</v>
      </c>
      <c r="G86" s="355"/>
      <c r="H86" s="355"/>
      <c r="I86" s="355"/>
      <c r="J86" s="355"/>
      <c r="K86" s="355"/>
      <c r="L86" s="355"/>
      <c r="M86" s="355"/>
      <c r="N86" s="37"/>
      <c r="O86" s="30"/>
      <c r="P86" s="373" t="s">
        <v>142</v>
      </c>
      <c r="Q86" s="368"/>
      <c r="R86" s="368"/>
      <c r="S86" s="369"/>
      <c r="T86" s="355" t="s">
        <v>141</v>
      </c>
      <c r="U86" s="355"/>
      <c r="V86" s="355"/>
      <c r="W86" s="355"/>
      <c r="X86" s="355"/>
      <c r="Y86" s="355"/>
      <c r="Z86" s="355"/>
      <c r="AA86" s="355"/>
      <c r="AB86" s="37"/>
      <c r="AC86" s="27"/>
      <c r="AD86" s="373" t="s">
        <v>142</v>
      </c>
      <c r="AE86" s="368"/>
      <c r="AF86" s="369"/>
      <c r="AG86" s="356" t="s">
        <v>143</v>
      </c>
      <c r="AH86" s="357"/>
      <c r="AI86" s="357"/>
      <c r="AJ86" s="357"/>
      <c r="AK86" s="357"/>
      <c r="AL86" s="358"/>
      <c r="AM86" s="27"/>
      <c r="AN86" s="27"/>
      <c r="AO86" s="373" t="s">
        <v>142</v>
      </c>
      <c r="AP86" s="368"/>
      <c r="AQ86" s="369"/>
      <c r="AR86" s="373" t="s">
        <v>143</v>
      </c>
      <c r="AS86" s="368"/>
      <c r="AT86" s="369"/>
    </row>
    <row r="87" spans="1:46" ht="28.5" customHeight="1" x14ac:dyDescent="0.45">
      <c r="A87" s="49"/>
      <c r="B87" s="46" t="s">
        <v>144</v>
      </c>
      <c r="C87" s="47"/>
      <c r="D87" s="47"/>
      <c r="E87" s="48"/>
      <c r="F87" s="356" t="s">
        <v>145</v>
      </c>
      <c r="G87" s="357"/>
      <c r="H87" s="357"/>
      <c r="I87" s="357"/>
      <c r="J87" s="357"/>
      <c r="K87" s="357"/>
      <c r="L87" s="357"/>
      <c r="M87" s="358"/>
      <c r="N87" s="37"/>
      <c r="O87" s="30"/>
      <c r="P87" s="362"/>
      <c r="Q87" s="363"/>
      <c r="R87" s="363"/>
      <c r="S87" s="364"/>
      <c r="T87" s="356" t="s">
        <v>145</v>
      </c>
      <c r="U87" s="357"/>
      <c r="V87" s="357"/>
      <c r="W87" s="357"/>
      <c r="X87" s="357"/>
      <c r="Y87" s="357"/>
      <c r="Z87" s="357"/>
      <c r="AA87" s="358"/>
      <c r="AB87" s="37"/>
      <c r="AC87" s="27"/>
      <c r="AD87" s="362"/>
      <c r="AE87" s="363"/>
      <c r="AF87" s="364"/>
      <c r="AG87" s="356" t="s">
        <v>146</v>
      </c>
      <c r="AH87" s="357"/>
      <c r="AI87" s="358"/>
      <c r="AJ87" s="357" t="s">
        <v>147</v>
      </c>
      <c r="AK87" s="357"/>
      <c r="AL87" s="358"/>
      <c r="AM87" s="27"/>
      <c r="AN87" s="27"/>
      <c r="AO87" s="362"/>
      <c r="AP87" s="363"/>
      <c r="AQ87" s="364"/>
      <c r="AR87" s="362"/>
      <c r="AS87" s="363"/>
      <c r="AT87" s="364"/>
    </row>
    <row r="88" spans="1:46" ht="28.5" customHeight="1" x14ac:dyDescent="0.45">
      <c r="A88" s="49"/>
      <c r="B88" s="382" t="s">
        <v>148</v>
      </c>
      <c r="C88" s="383"/>
      <c r="D88" s="383"/>
      <c r="E88" s="384"/>
      <c r="F88" s="385">
        <v>421200</v>
      </c>
      <c r="G88" s="240"/>
      <c r="H88" s="240"/>
      <c r="I88" s="240"/>
      <c r="J88" s="240"/>
      <c r="K88" s="240"/>
      <c r="L88" s="240"/>
      <c r="M88" s="386"/>
      <c r="N88" s="43"/>
      <c r="O88" s="30"/>
      <c r="P88" s="356" t="s">
        <v>149</v>
      </c>
      <c r="Q88" s="357"/>
      <c r="R88" s="357"/>
      <c r="S88" s="358"/>
      <c r="T88" s="385">
        <v>333480</v>
      </c>
      <c r="U88" s="240"/>
      <c r="V88" s="240"/>
      <c r="W88" s="240"/>
      <c r="X88" s="240"/>
      <c r="Y88" s="240"/>
      <c r="Z88" s="240"/>
      <c r="AA88" s="386"/>
      <c r="AB88" s="43"/>
      <c r="AC88" s="27"/>
      <c r="AD88" s="356" t="s">
        <v>149</v>
      </c>
      <c r="AE88" s="357"/>
      <c r="AF88" s="358"/>
      <c r="AG88" s="385">
        <v>7460</v>
      </c>
      <c r="AH88" s="240"/>
      <c r="AI88" s="386"/>
      <c r="AJ88" s="240">
        <f t="shared" ref="AJ88:AJ97" si="2">AG88*6</f>
        <v>44760</v>
      </c>
      <c r="AK88" s="240"/>
      <c r="AL88" s="386"/>
      <c r="AM88" s="27"/>
      <c r="AN88" s="27"/>
      <c r="AO88" s="356" t="s">
        <v>149</v>
      </c>
      <c r="AP88" s="357"/>
      <c r="AQ88" s="358"/>
      <c r="AR88" s="379">
        <v>11610</v>
      </c>
      <c r="AS88" s="380"/>
      <c r="AT88" s="381"/>
    </row>
    <row r="89" spans="1:46" ht="28.5" customHeight="1" x14ac:dyDescent="0.45">
      <c r="B89" s="382" t="s">
        <v>150</v>
      </c>
      <c r="C89" s="383"/>
      <c r="D89" s="383"/>
      <c r="E89" s="384"/>
      <c r="F89" s="385">
        <v>490560</v>
      </c>
      <c r="G89" s="240"/>
      <c r="H89" s="240"/>
      <c r="I89" s="240"/>
      <c r="J89" s="240"/>
      <c r="K89" s="240"/>
      <c r="L89" s="240"/>
      <c r="M89" s="386"/>
      <c r="N89" s="43"/>
      <c r="O89" s="30"/>
      <c r="P89" s="356" t="s">
        <v>151</v>
      </c>
      <c r="Q89" s="357"/>
      <c r="R89" s="357"/>
      <c r="S89" s="358"/>
      <c r="T89" s="385">
        <v>456720</v>
      </c>
      <c r="U89" s="240"/>
      <c r="V89" s="240"/>
      <c r="W89" s="240"/>
      <c r="X89" s="240"/>
      <c r="Y89" s="240"/>
      <c r="Z89" s="240"/>
      <c r="AA89" s="386"/>
      <c r="AB89" s="43"/>
      <c r="AC89" s="27"/>
      <c r="AD89" s="356" t="s">
        <v>151</v>
      </c>
      <c r="AE89" s="357"/>
      <c r="AF89" s="358"/>
      <c r="AG89" s="385">
        <v>10590</v>
      </c>
      <c r="AH89" s="240"/>
      <c r="AI89" s="386"/>
      <c r="AJ89" s="240">
        <f t="shared" si="2"/>
        <v>63540</v>
      </c>
      <c r="AK89" s="240"/>
      <c r="AL89" s="386"/>
      <c r="AM89" s="27"/>
      <c r="AN89" s="27"/>
      <c r="AO89" s="356" t="s">
        <v>151</v>
      </c>
      <c r="AP89" s="357"/>
      <c r="AQ89" s="358"/>
      <c r="AR89" s="379">
        <v>18920</v>
      </c>
      <c r="AS89" s="380"/>
      <c r="AT89" s="381"/>
    </row>
    <row r="90" spans="1:46" ht="28.5" customHeight="1" x14ac:dyDescent="0.45">
      <c r="B90" s="382" t="s">
        <v>152</v>
      </c>
      <c r="C90" s="383"/>
      <c r="D90" s="383"/>
      <c r="E90" s="384"/>
      <c r="F90" s="385">
        <v>490560</v>
      </c>
      <c r="G90" s="240"/>
      <c r="H90" s="240"/>
      <c r="I90" s="240"/>
      <c r="J90" s="240"/>
      <c r="K90" s="240"/>
      <c r="L90" s="240"/>
      <c r="M90" s="386"/>
      <c r="N90" s="43"/>
      <c r="O90" s="30"/>
      <c r="P90" s="356" t="s">
        <v>153</v>
      </c>
      <c r="Q90" s="357"/>
      <c r="R90" s="357"/>
      <c r="S90" s="358"/>
      <c r="T90" s="385">
        <v>536760</v>
      </c>
      <c r="U90" s="240"/>
      <c r="V90" s="240"/>
      <c r="W90" s="240"/>
      <c r="X90" s="240"/>
      <c r="Y90" s="240"/>
      <c r="Z90" s="240"/>
      <c r="AA90" s="386"/>
      <c r="AB90" s="43"/>
      <c r="AC90" s="27"/>
      <c r="AD90" s="356" t="s">
        <v>153</v>
      </c>
      <c r="AE90" s="357"/>
      <c r="AF90" s="358"/>
      <c r="AG90" s="385">
        <v>12030</v>
      </c>
      <c r="AH90" s="240"/>
      <c r="AI90" s="386"/>
      <c r="AJ90" s="240">
        <f t="shared" si="2"/>
        <v>72180</v>
      </c>
      <c r="AK90" s="240"/>
      <c r="AL90" s="386"/>
      <c r="AM90" s="27"/>
      <c r="AN90" s="27"/>
      <c r="AO90" s="356" t="s">
        <v>153</v>
      </c>
      <c r="AP90" s="357"/>
      <c r="AQ90" s="358"/>
      <c r="AR90" s="379">
        <v>19510</v>
      </c>
      <c r="AS90" s="380"/>
      <c r="AT90" s="381"/>
    </row>
    <row r="91" spans="1:46" ht="28.5" customHeight="1" x14ac:dyDescent="0.45">
      <c r="B91" s="382" t="s">
        <v>154</v>
      </c>
      <c r="C91" s="383"/>
      <c r="D91" s="383"/>
      <c r="E91" s="384"/>
      <c r="F91" s="385">
        <v>495480</v>
      </c>
      <c r="G91" s="240"/>
      <c r="H91" s="240"/>
      <c r="I91" s="240"/>
      <c r="J91" s="240"/>
      <c r="K91" s="240"/>
      <c r="L91" s="240"/>
      <c r="M91" s="386"/>
      <c r="N91" s="43"/>
      <c r="O91" s="30"/>
      <c r="P91" s="356" t="s">
        <v>155</v>
      </c>
      <c r="Q91" s="357"/>
      <c r="R91" s="357"/>
      <c r="S91" s="358"/>
      <c r="T91" s="385">
        <v>586800</v>
      </c>
      <c r="U91" s="240"/>
      <c r="V91" s="240"/>
      <c r="W91" s="240"/>
      <c r="X91" s="240"/>
      <c r="Y91" s="240"/>
      <c r="Z91" s="240"/>
      <c r="AA91" s="386"/>
      <c r="AB91" s="43"/>
      <c r="AC91" s="27"/>
      <c r="AD91" s="356" t="s">
        <v>155</v>
      </c>
      <c r="AE91" s="357"/>
      <c r="AF91" s="358"/>
      <c r="AG91" s="385">
        <v>13000</v>
      </c>
      <c r="AH91" s="240"/>
      <c r="AI91" s="386"/>
      <c r="AJ91" s="240">
        <f t="shared" si="2"/>
        <v>78000</v>
      </c>
      <c r="AK91" s="240"/>
      <c r="AL91" s="386"/>
      <c r="AM91" s="27"/>
      <c r="AN91" s="27"/>
      <c r="AO91" s="356" t="s">
        <v>155</v>
      </c>
      <c r="AP91" s="357"/>
      <c r="AQ91" s="358"/>
      <c r="AR91" s="379">
        <v>21940</v>
      </c>
      <c r="AS91" s="380"/>
      <c r="AT91" s="381"/>
    </row>
    <row r="92" spans="1:46" ht="28.5" customHeight="1" x14ac:dyDescent="0.45">
      <c r="B92" s="382" t="s">
        <v>156</v>
      </c>
      <c r="C92" s="383"/>
      <c r="D92" s="383"/>
      <c r="E92" s="384"/>
      <c r="F92" s="385">
        <v>495480</v>
      </c>
      <c r="G92" s="240"/>
      <c r="H92" s="240"/>
      <c r="I92" s="240"/>
      <c r="J92" s="240"/>
      <c r="K92" s="240"/>
      <c r="L92" s="240"/>
      <c r="M92" s="386"/>
      <c r="N92" s="43"/>
      <c r="O92" s="30"/>
      <c r="P92" s="356" t="s">
        <v>157</v>
      </c>
      <c r="Q92" s="357"/>
      <c r="R92" s="357"/>
      <c r="S92" s="358"/>
      <c r="T92" s="385">
        <v>590160</v>
      </c>
      <c r="U92" s="240"/>
      <c r="V92" s="240"/>
      <c r="W92" s="240"/>
      <c r="X92" s="240"/>
      <c r="Y92" s="240"/>
      <c r="Z92" s="240"/>
      <c r="AA92" s="386"/>
      <c r="AB92" s="43"/>
      <c r="AC92" s="27"/>
      <c r="AD92" s="356" t="s">
        <v>157</v>
      </c>
      <c r="AE92" s="357"/>
      <c r="AF92" s="358"/>
      <c r="AG92" s="385">
        <v>13350</v>
      </c>
      <c r="AH92" s="240"/>
      <c r="AI92" s="386"/>
      <c r="AJ92" s="240">
        <f t="shared" si="2"/>
        <v>80100</v>
      </c>
      <c r="AK92" s="240"/>
      <c r="AL92" s="386"/>
      <c r="AM92" s="27"/>
      <c r="AN92" s="27"/>
      <c r="AO92" s="356" t="s">
        <v>157</v>
      </c>
      <c r="AP92" s="357"/>
      <c r="AQ92" s="358"/>
      <c r="AR92" s="379">
        <v>22870</v>
      </c>
      <c r="AS92" s="380"/>
      <c r="AT92" s="381"/>
    </row>
    <row r="93" spans="1:46" ht="28.5" customHeight="1" x14ac:dyDescent="0.45">
      <c r="B93" s="382" t="s">
        <v>158</v>
      </c>
      <c r="C93" s="383"/>
      <c r="D93" s="383"/>
      <c r="E93" s="384"/>
      <c r="F93" s="385">
        <v>495480</v>
      </c>
      <c r="G93" s="240"/>
      <c r="H93" s="240"/>
      <c r="I93" s="240"/>
      <c r="J93" s="240"/>
      <c r="K93" s="240"/>
      <c r="L93" s="240"/>
      <c r="M93" s="386"/>
      <c r="N93" s="43"/>
      <c r="O93" s="30"/>
      <c r="P93" s="356" t="s">
        <v>159</v>
      </c>
      <c r="Q93" s="357"/>
      <c r="R93" s="357"/>
      <c r="S93" s="358"/>
      <c r="T93" s="385">
        <v>667800</v>
      </c>
      <c r="U93" s="240"/>
      <c r="V93" s="240"/>
      <c r="W93" s="240"/>
      <c r="X93" s="240"/>
      <c r="Y93" s="240"/>
      <c r="Z93" s="240"/>
      <c r="AA93" s="386"/>
      <c r="AB93" s="43"/>
      <c r="AC93" s="27"/>
      <c r="AD93" s="356" t="s">
        <v>159</v>
      </c>
      <c r="AE93" s="357"/>
      <c r="AF93" s="358"/>
      <c r="AG93" s="385">
        <v>14200</v>
      </c>
      <c r="AH93" s="240"/>
      <c r="AI93" s="386"/>
      <c r="AJ93" s="240">
        <f t="shared" si="2"/>
        <v>85200</v>
      </c>
      <c r="AK93" s="240"/>
      <c r="AL93" s="386"/>
      <c r="AM93" s="27"/>
      <c r="AN93" s="27"/>
      <c r="AO93" s="356" t="s">
        <v>159</v>
      </c>
      <c r="AP93" s="357"/>
      <c r="AQ93" s="358"/>
      <c r="AR93" s="379">
        <v>26010</v>
      </c>
      <c r="AS93" s="380"/>
      <c r="AT93" s="381"/>
    </row>
    <row r="94" spans="1:46" ht="28.5" customHeight="1" x14ac:dyDescent="0.45">
      <c r="B94" s="382" t="s">
        <v>161</v>
      </c>
      <c r="C94" s="383"/>
      <c r="D94" s="383"/>
      <c r="E94" s="384"/>
      <c r="F94" s="385">
        <v>495480</v>
      </c>
      <c r="G94" s="240"/>
      <c r="H94" s="240"/>
      <c r="I94" s="240"/>
      <c r="J94" s="240"/>
      <c r="K94" s="240"/>
      <c r="L94" s="240"/>
      <c r="M94" s="386"/>
      <c r="N94" s="43"/>
      <c r="O94" s="30"/>
      <c r="P94" s="356" t="s">
        <v>162</v>
      </c>
      <c r="Q94" s="357"/>
      <c r="R94" s="357"/>
      <c r="S94" s="358"/>
      <c r="T94" s="385">
        <v>707040</v>
      </c>
      <c r="U94" s="240"/>
      <c r="V94" s="240"/>
      <c r="W94" s="240"/>
      <c r="X94" s="240"/>
      <c r="Y94" s="240"/>
      <c r="Z94" s="240"/>
      <c r="AA94" s="386"/>
      <c r="AB94" s="43"/>
      <c r="AC94" s="27"/>
      <c r="AD94" s="356" t="s">
        <v>162</v>
      </c>
      <c r="AE94" s="357"/>
      <c r="AF94" s="358"/>
      <c r="AG94" s="385">
        <v>14800</v>
      </c>
      <c r="AH94" s="240"/>
      <c r="AI94" s="386"/>
      <c r="AJ94" s="240">
        <f t="shared" si="2"/>
        <v>88800</v>
      </c>
      <c r="AK94" s="240"/>
      <c r="AL94" s="386"/>
      <c r="AM94" s="27"/>
      <c r="AN94" s="27"/>
      <c r="AO94" s="356" t="s">
        <v>162</v>
      </c>
      <c r="AP94" s="357"/>
      <c r="AQ94" s="358"/>
      <c r="AR94" s="379">
        <v>27630</v>
      </c>
      <c r="AS94" s="380"/>
      <c r="AT94" s="381"/>
    </row>
    <row r="95" spans="1:46" ht="28.5" customHeight="1" x14ac:dyDescent="0.45">
      <c r="B95" s="382" t="s">
        <v>163</v>
      </c>
      <c r="C95" s="383"/>
      <c r="D95" s="383"/>
      <c r="E95" s="384"/>
      <c r="F95" s="385">
        <v>520320</v>
      </c>
      <c r="G95" s="240"/>
      <c r="H95" s="240"/>
      <c r="I95" s="240"/>
      <c r="J95" s="240"/>
      <c r="K95" s="240"/>
      <c r="L95" s="240"/>
      <c r="M95" s="386"/>
      <c r="N95" s="43"/>
      <c r="O95" s="30"/>
      <c r="P95" s="356" t="s">
        <v>164</v>
      </c>
      <c r="Q95" s="357"/>
      <c r="R95" s="357"/>
      <c r="S95" s="358"/>
      <c r="T95" s="385">
        <v>742920</v>
      </c>
      <c r="U95" s="240"/>
      <c r="V95" s="240"/>
      <c r="W95" s="240"/>
      <c r="X95" s="240"/>
      <c r="Y95" s="240"/>
      <c r="Z95" s="240"/>
      <c r="AA95" s="386"/>
      <c r="AB95" s="43"/>
      <c r="AC95" s="27"/>
      <c r="AD95" s="356" t="s">
        <v>164</v>
      </c>
      <c r="AE95" s="357"/>
      <c r="AF95" s="358"/>
      <c r="AG95" s="385">
        <v>15280</v>
      </c>
      <c r="AH95" s="240"/>
      <c r="AI95" s="386"/>
      <c r="AJ95" s="240">
        <f t="shared" si="2"/>
        <v>91680</v>
      </c>
      <c r="AK95" s="240"/>
      <c r="AL95" s="386"/>
      <c r="AM95" s="27"/>
      <c r="AN95" s="27"/>
      <c r="AO95" s="356" t="s">
        <v>164</v>
      </c>
      <c r="AP95" s="357"/>
      <c r="AQ95" s="358"/>
      <c r="AR95" s="379">
        <v>29260</v>
      </c>
      <c r="AS95" s="380"/>
      <c r="AT95" s="381"/>
    </row>
    <row r="96" spans="1:46" ht="28.5" customHeight="1" x14ac:dyDescent="0.45">
      <c r="B96" s="382" t="s">
        <v>165</v>
      </c>
      <c r="C96" s="383"/>
      <c r="D96" s="383"/>
      <c r="E96" s="384"/>
      <c r="F96" s="385">
        <v>490560</v>
      </c>
      <c r="G96" s="240"/>
      <c r="H96" s="240"/>
      <c r="I96" s="240"/>
      <c r="J96" s="240"/>
      <c r="K96" s="240"/>
      <c r="L96" s="240"/>
      <c r="M96" s="386"/>
      <c r="N96" s="43"/>
      <c r="O96" s="30"/>
      <c r="P96" s="356" t="s">
        <v>166</v>
      </c>
      <c r="Q96" s="357"/>
      <c r="R96" s="357"/>
      <c r="S96" s="358"/>
      <c r="T96" s="385">
        <v>776040</v>
      </c>
      <c r="U96" s="240"/>
      <c r="V96" s="240"/>
      <c r="W96" s="240"/>
      <c r="X96" s="240"/>
      <c r="Y96" s="240"/>
      <c r="Z96" s="240"/>
      <c r="AA96" s="386"/>
      <c r="AB96" s="43"/>
      <c r="AC96" s="27"/>
      <c r="AD96" s="356" t="s">
        <v>166</v>
      </c>
      <c r="AE96" s="357"/>
      <c r="AF96" s="358"/>
      <c r="AG96" s="385">
        <v>15760</v>
      </c>
      <c r="AH96" s="240"/>
      <c r="AI96" s="386"/>
      <c r="AJ96" s="240">
        <f t="shared" si="2"/>
        <v>94560</v>
      </c>
      <c r="AK96" s="240"/>
      <c r="AL96" s="386"/>
      <c r="AM96" s="27"/>
      <c r="AN96" s="27"/>
      <c r="AO96" s="356" t="s">
        <v>166</v>
      </c>
      <c r="AP96" s="357"/>
      <c r="AQ96" s="358"/>
      <c r="AR96" s="379">
        <v>30650</v>
      </c>
      <c r="AS96" s="380"/>
      <c r="AT96" s="381"/>
    </row>
    <row r="97" spans="2:46" ht="28.5" customHeight="1" x14ac:dyDescent="0.45">
      <c r="B97" s="382" t="s">
        <v>167</v>
      </c>
      <c r="C97" s="383"/>
      <c r="D97" s="383"/>
      <c r="E97" s="384"/>
      <c r="F97" s="385">
        <v>470760</v>
      </c>
      <c r="G97" s="240"/>
      <c r="H97" s="240"/>
      <c r="I97" s="240"/>
      <c r="J97" s="240"/>
      <c r="K97" s="240"/>
      <c r="L97" s="240"/>
      <c r="M97" s="386"/>
      <c r="N97" s="43"/>
      <c r="O97" s="30"/>
      <c r="P97" s="391" t="s">
        <v>168</v>
      </c>
      <c r="Q97" s="392"/>
      <c r="R97" s="392"/>
      <c r="S97" s="393"/>
      <c r="T97" s="403">
        <v>33120</v>
      </c>
      <c r="U97" s="249"/>
      <c r="V97" s="249"/>
      <c r="W97" s="249"/>
      <c r="X97" s="249"/>
      <c r="Y97" s="249"/>
      <c r="Z97" s="249"/>
      <c r="AA97" s="404"/>
      <c r="AB97" s="43"/>
      <c r="AC97" s="27"/>
      <c r="AD97" s="391" t="s">
        <v>168</v>
      </c>
      <c r="AE97" s="392"/>
      <c r="AF97" s="393"/>
      <c r="AG97" s="373">
        <v>480</v>
      </c>
      <c r="AH97" s="368"/>
      <c r="AI97" s="369"/>
      <c r="AJ97" s="403">
        <f t="shared" si="2"/>
        <v>2880</v>
      </c>
      <c r="AK97" s="249"/>
      <c r="AL97" s="404"/>
      <c r="AM97" s="27"/>
      <c r="AN97" s="27"/>
      <c r="AO97" s="391" t="s">
        <v>168</v>
      </c>
      <c r="AP97" s="392"/>
      <c r="AQ97" s="393"/>
      <c r="AR97" s="397">
        <v>1390</v>
      </c>
      <c r="AS97" s="398"/>
      <c r="AT97" s="399"/>
    </row>
    <row r="98" spans="2:46" ht="28.5" customHeight="1" x14ac:dyDescent="0.45">
      <c r="B98" s="382" t="s">
        <v>169</v>
      </c>
      <c r="C98" s="383"/>
      <c r="D98" s="383"/>
      <c r="E98" s="384"/>
      <c r="F98" s="385">
        <v>470760</v>
      </c>
      <c r="G98" s="240"/>
      <c r="H98" s="240"/>
      <c r="I98" s="240"/>
      <c r="J98" s="240"/>
      <c r="K98" s="240"/>
      <c r="L98" s="240"/>
      <c r="M98" s="386"/>
      <c r="N98" s="43"/>
      <c r="O98" s="30"/>
      <c r="P98" s="394"/>
      <c r="Q98" s="395"/>
      <c r="R98" s="395"/>
      <c r="S98" s="396"/>
      <c r="T98" s="405"/>
      <c r="U98" s="406"/>
      <c r="V98" s="406"/>
      <c r="W98" s="406"/>
      <c r="X98" s="406"/>
      <c r="Y98" s="406"/>
      <c r="Z98" s="406"/>
      <c r="AA98" s="407"/>
      <c r="AB98" s="43"/>
      <c r="AC98" s="27"/>
      <c r="AD98" s="394"/>
      <c r="AE98" s="395"/>
      <c r="AF98" s="396"/>
      <c r="AG98" s="362"/>
      <c r="AH98" s="363"/>
      <c r="AI98" s="364"/>
      <c r="AJ98" s="405"/>
      <c r="AK98" s="406"/>
      <c r="AL98" s="407"/>
      <c r="AM98" s="27"/>
      <c r="AN98" s="27"/>
      <c r="AO98" s="394"/>
      <c r="AP98" s="395"/>
      <c r="AQ98" s="396"/>
      <c r="AR98" s="400"/>
      <c r="AS98" s="401"/>
      <c r="AT98" s="402"/>
    </row>
    <row r="99" spans="2:46" ht="28.5" customHeight="1" x14ac:dyDescent="0.45">
      <c r="B99" s="50"/>
      <c r="C99" s="50"/>
      <c r="D99" s="50"/>
      <c r="E99" s="43"/>
      <c r="F99" s="43"/>
      <c r="G99" s="43"/>
      <c r="H99" s="43"/>
      <c r="I99" s="43"/>
      <c r="J99" s="43"/>
      <c r="K99" s="43"/>
      <c r="L99" s="43"/>
      <c r="M99" s="43"/>
      <c r="N99" s="43"/>
      <c r="O99" s="43"/>
      <c r="P99" s="30"/>
      <c r="Q99" s="39"/>
      <c r="R99" s="39"/>
      <c r="S99" s="39"/>
      <c r="T99" s="43"/>
      <c r="U99" s="43"/>
      <c r="V99" s="43"/>
      <c r="W99" s="43"/>
      <c r="X99" s="43"/>
      <c r="Y99" s="43"/>
      <c r="Z99" s="43"/>
      <c r="AA99" s="43"/>
      <c r="AB99" s="43"/>
      <c r="AC99" s="43"/>
      <c r="AD99" s="43"/>
      <c r="AF99" s="39"/>
      <c r="AG99" s="39"/>
      <c r="AH99" s="39"/>
      <c r="AI99" s="37"/>
      <c r="AJ99" s="37"/>
      <c r="AK99" s="37"/>
      <c r="AL99" s="43"/>
      <c r="AM99" s="43"/>
      <c r="AN99" s="43"/>
    </row>
    <row r="100" spans="2:46" ht="28.5" customHeight="1" x14ac:dyDescent="0.45">
      <c r="B100" s="374" t="s">
        <v>170</v>
      </c>
      <c r="C100" s="374"/>
      <c r="D100" s="374"/>
      <c r="E100" s="374"/>
      <c r="F100" s="374"/>
      <c r="G100" s="374"/>
      <c r="H100" s="374"/>
      <c r="I100" s="374"/>
      <c r="J100" s="374"/>
      <c r="K100" s="374"/>
      <c r="L100" s="374"/>
      <c r="M100" s="374"/>
      <c r="N100" s="374"/>
      <c r="O100" s="374"/>
      <c r="P100" s="374"/>
      <c r="Q100" s="374"/>
      <c r="R100" s="374"/>
      <c r="S100" s="374"/>
      <c r="T100" s="374"/>
      <c r="U100" s="374"/>
      <c r="V100" s="374"/>
      <c r="W100" s="374"/>
      <c r="X100" s="374"/>
      <c r="Y100" s="374"/>
      <c r="Z100" s="374"/>
      <c r="AA100" s="374"/>
      <c r="AB100" s="374"/>
      <c r="AC100" s="374"/>
      <c r="AD100" s="374"/>
      <c r="AE100" s="374"/>
      <c r="AF100" s="374"/>
      <c r="AG100" s="374"/>
      <c r="AH100" s="374"/>
      <c r="AI100" s="39"/>
      <c r="AJ100" s="37"/>
      <c r="AK100" s="375" t="s">
        <v>171</v>
      </c>
      <c r="AL100" s="375"/>
      <c r="AM100" s="375"/>
      <c r="AN100" s="375"/>
      <c r="AO100" s="375"/>
      <c r="AP100" s="375"/>
      <c r="AQ100" s="375"/>
      <c r="AR100" s="375"/>
      <c r="AS100" s="375"/>
      <c r="AT100" s="375"/>
    </row>
    <row r="101" spans="2:46" ht="28.5" customHeight="1" x14ac:dyDescent="0.45">
      <c r="B101" s="373" t="s">
        <v>140</v>
      </c>
      <c r="C101" s="368"/>
      <c r="D101" s="369"/>
      <c r="E101" s="355" t="s">
        <v>172</v>
      </c>
      <c r="F101" s="355"/>
      <c r="G101" s="355"/>
      <c r="H101" s="355"/>
      <c r="I101" s="355"/>
      <c r="J101" s="355"/>
      <c r="K101" s="355"/>
      <c r="L101" s="355"/>
      <c r="M101" s="355"/>
      <c r="N101" s="355"/>
      <c r="O101" s="355"/>
      <c r="P101" s="355"/>
      <c r="Q101" s="355"/>
      <c r="R101" s="355"/>
      <c r="S101" s="355"/>
      <c r="T101" s="355"/>
      <c r="U101" s="355"/>
      <c r="V101" s="355"/>
      <c r="W101" s="355"/>
      <c r="X101" s="355"/>
      <c r="Y101" s="355"/>
      <c r="Z101" s="355"/>
      <c r="AA101" s="355"/>
      <c r="AB101" s="355"/>
      <c r="AC101" s="355"/>
      <c r="AD101" s="355"/>
      <c r="AE101" s="355"/>
      <c r="AF101" s="355"/>
      <c r="AG101" s="355"/>
      <c r="AH101" s="355"/>
      <c r="AI101" s="37"/>
      <c r="AJ101" s="37"/>
      <c r="AK101" s="424" t="s">
        <v>143</v>
      </c>
      <c r="AL101" s="424"/>
      <c r="AM101" s="424"/>
      <c r="AN101" s="424"/>
      <c r="AO101" s="424"/>
      <c r="AP101" s="424"/>
      <c r="AQ101" s="424"/>
      <c r="AR101" s="424"/>
      <c r="AS101" s="424"/>
      <c r="AT101" s="424"/>
    </row>
    <row r="102" spans="2:46" ht="28.5" customHeight="1" x14ac:dyDescent="0.45">
      <c r="B102" s="362"/>
      <c r="C102" s="363"/>
      <c r="D102" s="364"/>
      <c r="E102" s="355" t="s">
        <v>173</v>
      </c>
      <c r="F102" s="355"/>
      <c r="G102" s="355"/>
      <c r="H102" s="355"/>
      <c r="I102" s="355"/>
      <c r="J102" s="355"/>
      <c r="K102" s="355"/>
      <c r="L102" s="355"/>
      <c r="M102" s="355"/>
      <c r="N102" s="355"/>
      <c r="O102" s="355"/>
      <c r="P102" s="355"/>
      <c r="Q102" s="355"/>
      <c r="R102" s="355"/>
      <c r="S102" s="355"/>
      <c r="T102" s="355"/>
      <c r="U102" s="355"/>
      <c r="V102" s="355"/>
      <c r="W102" s="355"/>
      <c r="X102" s="355"/>
      <c r="Y102" s="355"/>
      <c r="Z102" s="355"/>
      <c r="AA102" s="355"/>
      <c r="AB102" s="355"/>
      <c r="AC102" s="355"/>
      <c r="AD102" s="355"/>
      <c r="AE102" s="355"/>
      <c r="AF102" s="355"/>
      <c r="AG102" s="355"/>
      <c r="AH102" s="355"/>
      <c r="AI102" s="37"/>
      <c r="AJ102" s="37"/>
      <c r="AK102" s="424" t="s">
        <v>192</v>
      </c>
      <c r="AL102" s="424"/>
      <c r="AM102" s="424"/>
      <c r="AN102" s="424"/>
      <c r="AO102" s="424"/>
      <c r="AP102" s="424"/>
      <c r="AQ102" s="424"/>
      <c r="AR102" s="424"/>
      <c r="AS102" s="424"/>
      <c r="AT102" s="424"/>
    </row>
    <row r="103" spans="2:46" ht="28.5" customHeight="1" x14ac:dyDescent="0.45">
      <c r="B103" s="356" t="s">
        <v>144</v>
      </c>
      <c r="C103" s="357"/>
      <c r="D103" s="358"/>
      <c r="E103" s="356" t="s">
        <v>175</v>
      </c>
      <c r="F103" s="357"/>
      <c r="G103" s="358"/>
      <c r="H103" s="356" t="s">
        <v>176</v>
      </c>
      <c r="I103" s="357"/>
      <c r="J103" s="358"/>
      <c r="K103" s="356" t="s">
        <v>177</v>
      </c>
      <c r="L103" s="357"/>
      <c r="M103" s="358"/>
      <c r="N103" s="356" t="s">
        <v>178</v>
      </c>
      <c r="O103" s="357"/>
      <c r="P103" s="358"/>
      <c r="Q103" s="356" t="s">
        <v>179</v>
      </c>
      <c r="R103" s="357"/>
      <c r="S103" s="358"/>
      <c r="T103" s="356" t="s">
        <v>180</v>
      </c>
      <c r="U103" s="357"/>
      <c r="V103" s="358"/>
      <c r="W103" s="356" t="s">
        <v>181</v>
      </c>
      <c r="X103" s="357"/>
      <c r="Y103" s="358"/>
      <c r="Z103" s="356" t="s">
        <v>182</v>
      </c>
      <c r="AA103" s="357"/>
      <c r="AB103" s="358"/>
      <c r="AC103" s="356" t="s">
        <v>183</v>
      </c>
      <c r="AD103" s="357"/>
      <c r="AE103" s="358"/>
      <c r="AF103" s="356" t="s">
        <v>184</v>
      </c>
      <c r="AG103" s="357"/>
      <c r="AH103" s="358"/>
      <c r="AI103" s="37"/>
      <c r="AJ103" s="37"/>
      <c r="AK103" s="420" t="s">
        <v>185</v>
      </c>
      <c r="AL103" s="420"/>
      <c r="AM103" s="420"/>
      <c r="AN103" s="420"/>
      <c r="AO103" s="420"/>
      <c r="AP103" s="420"/>
      <c r="AQ103" s="420"/>
      <c r="AR103" s="420"/>
      <c r="AS103" s="420"/>
      <c r="AT103" s="420"/>
    </row>
    <row r="104" spans="2:46" ht="28.5" customHeight="1" x14ac:dyDescent="0.45">
      <c r="B104" s="382" t="s">
        <v>148</v>
      </c>
      <c r="C104" s="383"/>
      <c r="D104" s="384"/>
      <c r="E104" s="421">
        <v>0</v>
      </c>
      <c r="F104" s="422"/>
      <c r="G104" s="423"/>
      <c r="H104" s="421">
        <v>0</v>
      </c>
      <c r="I104" s="422"/>
      <c r="J104" s="423"/>
      <c r="K104" s="421">
        <v>0</v>
      </c>
      <c r="L104" s="422"/>
      <c r="M104" s="423"/>
      <c r="N104" s="421">
        <v>0</v>
      </c>
      <c r="O104" s="422"/>
      <c r="P104" s="423"/>
      <c r="Q104" s="421">
        <v>0</v>
      </c>
      <c r="R104" s="422"/>
      <c r="S104" s="423"/>
      <c r="T104" s="421">
        <v>0</v>
      </c>
      <c r="U104" s="422"/>
      <c r="V104" s="423"/>
      <c r="W104" s="421">
        <v>0</v>
      </c>
      <c r="X104" s="422"/>
      <c r="Y104" s="423"/>
      <c r="Z104" s="421">
        <v>0</v>
      </c>
      <c r="AA104" s="422"/>
      <c r="AB104" s="423"/>
      <c r="AC104" s="421">
        <v>2760</v>
      </c>
      <c r="AD104" s="422"/>
      <c r="AE104" s="423"/>
      <c r="AF104" s="421">
        <v>2880</v>
      </c>
      <c r="AG104" s="422"/>
      <c r="AH104" s="423"/>
      <c r="AI104" s="37"/>
      <c r="AJ104" s="37"/>
      <c r="AK104" s="420"/>
      <c r="AL104" s="420"/>
      <c r="AM104" s="420"/>
      <c r="AN104" s="420"/>
      <c r="AO104" s="420"/>
      <c r="AP104" s="420"/>
      <c r="AQ104" s="420"/>
      <c r="AR104" s="420"/>
      <c r="AS104" s="420"/>
      <c r="AT104" s="420"/>
    </row>
    <row r="105" spans="2:46" ht="28.5" customHeight="1" x14ac:dyDescent="0.45">
      <c r="B105" s="382" t="s">
        <v>150</v>
      </c>
      <c r="C105" s="383"/>
      <c r="D105" s="384"/>
      <c r="E105" s="421">
        <v>0</v>
      </c>
      <c r="F105" s="422"/>
      <c r="G105" s="423"/>
      <c r="H105" s="421">
        <v>0</v>
      </c>
      <c r="I105" s="422"/>
      <c r="J105" s="423"/>
      <c r="K105" s="421">
        <v>0</v>
      </c>
      <c r="L105" s="422"/>
      <c r="M105" s="423"/>
      <c r="N105" s="421">
        <v>0</v>
      </c>
      <c r="O105" s="422"/>
      <c r="P105" s="423"/>
      <c r="Q105" s="421">
        <v>0</v>
      </c>
      <c r="R105" s="422"/>
      <c r="S105" s="423"/>
      <c r="T105" s="421">
        <v>0</v>
      </c>
      <c r="U105" s="422"/>
      <c r="V105" s="423"/>
      <c r="W105" s="421">
        <v>0</v>
      </c>
      <c r="X105" s="422"/>
      <c r="Y105" s="423"/>
      <c r="Z105" s="421">
        <v>0</v>
      </c>
      <c r="AA105" s="422"/>
      <c r="AB105" s="423"/>
      <c r="AC105" s="421">
        <v>0</v>
      </c>
      <c r="AD105" s="422"/>
      <c r="AE105" s="423"/>
      <c r="AF105" s="421">
        <v>0</v>
      </c>
      <c r="AG105" s="422"/>
      <c r="AH105" s="423"/>
      <c r="AI105" s="37"/>
      <c r="AJ105" s="37"/>
      <c r="AK105" s="54"/>
      <c r="AL105" s="54"/>
      <c r="AM105" s="54"/>
      <c r="AN105" s="54"/>
      <c r="AO105" s="54"/>
      <c r="AP105" s="54"/>
    </row>
    <row r="106" spans="2:46" ht="28.5" customHeight="1" x14ac:dyDescent="0.45">
      <c r="B106" s="382" t="s">
        <v>152</v>
      </c>
      <c r="C106" s="383"/>
      <c r="D106" s="384"/>
      <c r="E106" s="421">
        <v>0</v>
      </c>
      <c r="F106" s="422"/>
      <c r="G106" s="423"/>
      <c r="H106" s="421">
        <v>0</v>
      </c>
      <c r="I106" s="422"/>
      <c r="J106" s="423"/>
      <c r="K106" s="421">
        <v>0</v>
      </c>
      <c r="L106" s="422"/>
      <c r="M106" s="423"/>
      <c r="N106" s="421">
        <v>0</v>
      </c>
      <c r="O106" s="422"/>
      <c r="P106" s="423"/>
      <c r="Q106" s="421">
        <v>0</v>
      </c>
      <c r="R106" s="422"/>
      <c r="S106" s="423"/>
      <c r="T106" s="421">
        <v>0</v>
      </c>
      <c r="U106" s="422"/>
      <c r="V106" s="423"/>
      <c r="W106" s="421">
        <v>0</v>
      </c>
      <c r="X106" s="422"/>
      <c r="Y106" s="423"/>
      <c r="Z106" s="421">
        <v>0</v>
      </c>
      <c r="AA106" s="422"/>
      <c r="AB106" s="423"/>
      <c r="AC106" s="421">
        <v>0</v>
      </c>
      <c r="AD106" s="422"/>
      <c r="AE106" s="423"/>
      <c r="AF106" s="421">
        <v>0</v>
      </c>
      <c r="AG106" s="422"/>
      <c r="AH106" s="423"/>
      <c r="AI106" s="37"/>
      <c r="AJ106" s="37"/>
      <c r="AK106" s="54"/>
      <c r="AL106" s="54"/>
      <c r="AM106" s="54"/>
      <c r="AN106" s="54"/>
      <c r="AO106" s="54"/>
      <c r="AP106" s="54"/>
    </row>
    <row r="107" spans="2:46" ht="28.5" customHeight="1" x14ac:dyDescent="0.45">
      <c r="B107" s="382" t="s">
        <v>154</v>
      </c>
      <c r="C107" s="383"/>
      <c r="D107" s="384"/>
      <c r="E107" s="421">
        <v>0</v>
      </c>
      <c r="F107" s="422"/>
      <c r="G107" s="423"/>
      <c r="H107" s="421">
        <v>0</v>
      </c>
      <c r="I107" s="422"/>
      <c r="J107" s="423"/>
      <c r="K107" s="421">
        <v>0</v>
      </c>
      <c r="L107" s="422"/>
      <c r="M107" s="423"/>
      <c r="N107" s="421">
        <v>0</v>
      </c>
      <c r="O107" s="422"/>
      <c r="P107" s="423"/>
      <c r="Q107" s="421">
        <v>0</v>
      </c>
      <c r="R107" s="422"/>
      <c r="S107" s="423"/>
      <c r="T107" s="421">
        <v>0</v>
      </c>
      <c r="U107" s="422"/>
      <c r="V107" s="423"/>
      <c r="W107" s="421">
        <v>0</v>
      </c>
      <c r="X107" s="422"/>
      <c r="Y107" s="423"/>
      <c r="Z107" s="421">
        <v>0</v>
      </c>
      <c r="AA107" s="422"/>
      <c r="AB107" s="423"/>
      <c r="AC107" s="421">
        <v>0</v>
      </c>
      <c r="AD107" s="422"/>
      <c r="AE107" s="423"/>
      <c r="AF107" s="421">
        <v>0</v>
      </c>
      <c r="AG107" s="422"/>
      <c r="AH107" s="423"/>
      <c r="AI107" s="37"/>
      <c r="AJ107" s="37"/>
      <c r="AK107" s="54"/>
      <c r="AL107" s="54"/>
      <c r="AM107" s="54"/>
      <c r="AN107" s="54"/>
      <c r="AO107" s="54"/>
      <c r="AP107" s="54"/>
    </row>
    <row r="108" spans="2:46" ht="28.5" customHeight="1" x14ac:dyDescent="0.45">
      <c r="B108" s="382" t="s">
        <v>156</v>
      </c>
      <c r="C108" s="383"/>
      <c r="D108" s="384"/>
      <c r="E108" s="421">
        <v>0</v>
      </c>
      <c r="F108" s="422"/>
      <c r="G108" s="423"/>
      <c r="H108" s="421">
        <v>0</v>
      </c>
      <c r="I108" s="422"/>
      <c r="J108" s="423"/>
      <c r="K108" s="421">
        <v>0</v>
      </c>
      <c r="L108" s="422"/>
      <c r="M108" s="423"/>
      <c r="N108" s="421">
        <v>0</v>
      </c>
      <c r="O108" s="422"/>
      <c r="P108" s="423"/>
      <c r="Q108" s="421">
        <v>0</v>
      </c>
      <c r="R108" s="422"/>
      <c r="S108" s="423"/>
      <c r="T108" s="421">
        <v>0</v>
      </c>
      <c r="U108" s="422"/>
      <c r="V108" s="423"/>
      <c r="W108" s="421">
        <v>0</v>
      </c>
      <c r="X108" s="422"/>
      <c r="Y108" s="423"/>
      <c r="Z108" s="421">
        <v>1800</v>
      </c>
      <c r="AA108" s="422"/>
      <c r="AB108" s="423"/>
      <c r="AC108" s="421">
        <v>11760</v>
      </c>
      <c r="AD108" s="422"/>
      <c r="AE108" s="423"/>
      <c r="AF108" s="421">
        <v>11880</v>
      </c>
      <c r="AG108" s="422"/>
      <c r="AH108" s="423"/>
      <c r="AI108" s="37"/>
      <c r="AJ108" s="37"/>
      <c r="AK108" s="54"/>
      <c r="AL108" s="54"/>
      <c r="AM108" s="54"/>
      <c r="AN108" s="54"/>
      <c r="AO108" s="54"/>
      <c r="AP108" s="54"/>
    </row>
    <row r="109" spans="2:46" ht="28.5" customHeight="1" x14ac:dyDescent="0.45">
      <c r="B109" s="382" t="s">
        <v>158</v>
      </c>
      <c r="C109" s="383"/>
      <c r="D109" s="384"/>
      <c r="E109" s="421">
        <v>0</v>
      </c>
      <c r="F109" s="422"/>
      <c r="G109" s="423"/>
      <c r="H109" s="421">
        <v>0</v>
      </c>
      <c r="I109" s="422"/>
      <c r="J109" s="423"/>
      <c r="K109" s="421">
        <v>0</v>
      </c>
      <c r="L109" s="422"/>
      <c r="M109" s="423"/>
      <c r="N109" s="421">
        <v>0</v>
      </c>
      <c r="O109" s="422"/>
      <c r="P109" s="423"/>
      <c r="Q109" s="421">
        <v>0</v>
      </c>
      <c r="R109" s="422"/>
      <c r="S109" s="423"/>
      <c r="T109" s="421">
        <v>0</v>
      </c>
      <c r="U109" s="422"/>
      <c r="V109" s="423"/>
      <c r="W109" s="421">
        <v>3600</v>
      </c>
      <c r="X109" s="422"/>
      <c r="Y109" s="423"/>
      <c r="Z109" s="421">
        <v>18240</v>
      </c>
      <c r="AA109" s="422"/>
      <c r="AB109" s="423"/>
      <c r="AC109" s="421">
        <v>28200</v>
      </c>
      <c r="AD109" s="422"/>
      <c r="AE109" s="423"/>
      <c r="AF109" s="421">
        <v>28320</v>
      </c>
      <c r="AG109" s="422"/>
      <c r="AH109" s="423"/>
      <c r="AI109" s="37"/>
      <c r="AJ109" s="37"/>
      <c r="AK109" s="54"/>
      <c r="AL109" s="54"/>
      <c r="AM109" s="54"/>
      <c r="AN109" s="54"/>
      <c r="AO109" s="54"/>
      <c r="AP109" s="54"/>
    </row>
    <row r="110" spans="2:46" ht="28.5" customHeight="1" x14ac:dyDescent="0.45">
      <c r="B110" s="382" t="s">
        <v>161</v>
      </c>
      <c r="C110" s="383"/>
      <c r="D110" s="384"/>
      <c r="E110" s="421">
        <v>0</v>
      </c>
      <c r="F110" s="422"/>
      <c r="G110" s="423"/>
      <c r="H110" s="421">
        <v>0</v>
      </c>
      <c r="I110" s="422"/>
      <c r="J110" s="423"/>
      <c r="K110" s="421">
        <v>0</v>
      </c>
      <c r="L110" s="422"/>
      <c r="M110" s="423"/>
      <c r="N110" s="421">
        <v>0</v>
      </c>
      <c r="O110" s="422"/>
      <c r="P110" s="423"/>
      <c r="Q110" s="421">
        <v>7800</v>
      </c>
      <c r="R110" s="422"/>
      <c r="S110" s="423"/>
      <c r="T110" s="421">
        <v>3840</v>
      </c>
      <c r="U110" s="422"/>
      <c r="V110" s="423"/>
      <c r="W110" s="421">
        <v>17880</v>
      </c>
      <c r="X110" s="422"/>
      <c r="Y110" s="423"/>
      <c r="Z110" s="421">
        <v>32520</v>
      </c>
      <c r="AA110" s="422"/>
      <c r="AB110" s="423"/>
      <c r="AC110" s="421">
        <v>42600</v>
      </c>
      <c r="AD110" s="422"/>
      <c r="AE110" s="423"/>
      <c r="AF110" s="421">
        <v>42600</v>
      </c>
      <c r="AG110" s="422"/>
      <c r="AH110" s="423"/>
      <c r="AI110" s="37"/>
      <c r="AJ110" s="37"/>
      <c r="AK110" s="54"/>
      <c r="AL110" s="54"/>
      <c r="AM110" s="54"/>
      <c r="AN110" s="54"/>
      <c r="AO110" s="54"/>
      <c r="AP110" s="54"/>
    </row>
    <row r="111" spans="2:46" ht="28.5" customHeight="1" x14ac:dyDescent="0.45">
      <c r="B111" s="382" t="s">
        <v>163</v>
      </c>
      <c r="C111" s="383"/>
      <c r="D111" s="384"/>
      <c r="E111" s="421">
        <v>0</v>
      </c>
      <c r="F111" s="422"/>
      <c r="G111" s="423"/>
      <c r="H111" s="421">
        <v>0</v>
      </c>
      <c r="I111" s="422"/>
      <c r="J111" s="423"/>
      <c r="K111" s="421">
        <v>0</v>
      </c>
      <c r="L111" s="422"/>
      <c r="M111" s="423"/>
      <c r="N111" s="421">
        <v>0</v>
      </c>
      <c r="O111" s="422"/>
      <c r="P111" s="423"/>
      <c r="Q111" s="421">
        <v>0</v>
      </c>
      <c r="R111" s="422"/>
      <c r="S111" s="423"/>
      <c r="T111" s="421">
        <v>0</v>
      </c>
      <c r="U111" s="422"/>
      <c r="V111" s="423"/>
      <c r="W111" s="421">
        <v>4200</v>
      </c>
      <c r="X111" s="422"/>
      <c r="Y111" s="423"/>
      <c r="Z111" s="421">
        <v>19560</v>
      </c>
      <c r="AA111" s="422"/>
      <c r="AB111" s="423"/>
      <c r="AC111" s="421">
        <v>30120</v>
      </c>
      <c r="AD111" s="422"/>
      <c r="AE111" s="423"/>
      <c r="AF111" s="421">
        <v>30240</v>
      </c>
      <c r="AG111" s="422"/>
      <c r="AH111" s="423"/>
      <c r="AI111" s="37"/>
      <c r="AJ111" s="37"/>
      <c r="AK111" s="54"/>
      <c r="AL111" s="54"/>
      <c r="AM111" s="54"/>
      <c r="AN111" s="54"/>
      <c r="AO111" s="54"/>
      <c r="AP111" s="54"/>
    </row>
    <row r="112" spans="2:46" ht="28.5" customHeight="1" x14ac:dyDescent="0.45">
      <c r="B112" s="382" t="s">
        <v>165</v>
      </c>
      <c r="C112" s="383"/>
      <c r="D112" s="384"/>
      <c r="E112" s="421">
        <v>0</v>
      </c>
      <c r="F112" s="422"/>
      <c r="G112" s="423"/>
      <c r="H112" s="421">
        <v>0</v>
      </c>
      <c r="I112" s="422"/>
      <c r="J112" s="423"/>
      <c r="K112" s="421">
        <v>0</v>
      </c>
      <c r="L112" s="422"/>
      <c r="M112" s="423"/>
      <c r="N112" s="421">
        <v>0</v>
      </c>
      <c r="O112" s="422"/>
      <c r="P112" s="423"/>
      <c r="Q112" s="421">
        <v>0</v>
      </c>
      <c r="R112" s="422"/>
      <c r="S112" s="423"/>
      <c r="T112" s="421">
        <v>0</v>
      </c>
      <c r="U112" s="422"/>
      <c r="V112" s="423"/>
      <c r="W112" s="421">
        <v>0</v>
      </c>
      <c r="X112" s="422"/>
      <c r="Y112" s="423"/>
      <c r="Z112" s="421">
        <v>0</v>
      </c>
      <c r="AA112" s="422"/>
      <c r="AB112" s="423"/>
      <c r="AC112" s="421">
        <v>0</v>
      </c>
      <c r="AD112" s="422"/>
      <c r="AE112" s="423"/>
      <c r="AF112" s="421">
        <v>0</v>
      </c>
      <c r="AG112" s="422"/>
      <c r="AH112" s="423"/>
      <c r="AI112" s="37"/>
      <c r="AJ112" s="37"/>
      <c r="AK112" s="54"/>
      <c r="AL112" s="54"/>
      <c r="AM112" s="54"/>
      <c r="AN112" s="54"/>
      <c r="AO112" s="54"/>
      <c r="AP112" s="54"/>
    </row>
    <row r="113" spans="2:46" ht="28.5" customHeight="1" x14ac:dyDescent="0.45">
      <c r="B113" s="382" t="s">
        <v>167</v>
      </c>
      <c r="C113" s="383"/>
      <c r="D113" s="384"/>
      <c r="E113" s="421">
        <v>0</v>
      </c>
      <c r="F113" s="422"/>
      <c r="G113" s="423"/>
      <c r="H113" s="421">
        <v>0</v>
      </c>
      <c r="I113" s="422"/>
      <c r="J113" s="423"/>
      <c r="K113" s="421">
        <v>0</v>
      </c>
      <c r="L113" s="422"/>
      <c r="M113" s="423"/>
      <c r="N113" s="421">
        <v>0</v>
      </c>
      <c r="O113" s="422"/>
      <c r="P113" s="423"/>
      <c r="Q113" s="421">
        <v>0</v>
      </c>
      <c r="R113" s="422"/>
      <c r="S113" s="423"/>
      <c r="T113" s="421">
        <v>0</v>
      </c>
      <c r="U113" s="422"/>
      <c r="V113" s="423"/>
      <c r="W113" s="421">
        <v>0</v>
      </c>
      <c r="X113" s="422"/>
      <c r="Y113" s="423"/>
      <c r="Z113" s="421">
        <v>0</v>
      </c>
      <c r="AA113" s="422"/>
      <c r="AB113" s="423"/>
      <c r="AC113" s="421">
        <v>0</v>
      </c>
      <c r="AD113" s="422"/>
      <c r="AE113" s="423"/>
      <c r="AF113" s="421">
        <v>0</v>
      </c>
      <c r="AG113" s="422"/>
      <c r="AH113" s="423"/>
      <c r="AI113" s="37"/>
      <c r="AJ113" s="37"/>
      <c r="AK113" s="54"/>
      <c r="AL113" s="54"/>
      <c r="AM113" s="54"/>
      <c r="AN113" s="54"/>
      <c r="AO113" s="54"/>
      <c r="AP113" s="54"/>
    </row>
    <row r="114" spans="2:46" ht="28.5" customHeight="1" x14ac:dyDescent="0.45">
      <c r="B114" s="382" t="s">
        <v>169</v>
      </c>
      <c r="C114" s="383"/>
      <c r="D114" s="384"/>
      <c r="E114" s="421">
        <v>0</v>
      </c>
      <c r="F114" s="422"/>
      <c r="G114" s="423"/>
      <c r="H114" s="421">
        <v>0</v>
      </c>
      <c r="I114" s="422"/>
      <c r="J114" s="423"/>
      <c r="K114" s="421">
        <v>0</v>
      </c>
      <c r="L114" s="422"/>
      <c r="M114" s="423"/>
      <c r="N114" s="421">
        <v>0</v>
      </c>
      <c r="O114" s="422"/>
      <c r="P114" s="423"/>
      <c r="Q114" s="421">
        <v>0</v>
      </c>
      <c r="R114" s="422"/>
      <c r="S114" s="423"/>
      <c r="T114" s="421">
        <v>0</v>
      </c>
      <c r="U114" s="422"/>
      <c r="V114" s="423"/>
      <c r="W114" s="421">
        <v>2040</v>
      </c>
      <c r="X114" s="422"/>
      <c r="Y114" s="423"/>
      <c r="Z114" s="421">
        <v>1320</v>
      </c>
      <c r="AA114" s="422"/>
      <c r="AB114" s="423"/>
      <c r="AC114" s="421">
        <v>0</v>
      </c>
      <c r="AD114" s="422"/>
      <c r="AE114" s="423"/>
      <c r="AF114" s="421">
        <v>0</v>
      </c>
      <c r="AG114" s="422"/>
      <c r="AH114" s="423"/>
      <c r="AI114" s="37"/>
      <c r="AJ114" s="37"/>
      <c r="AK114" s="54"/>
      <c r="AL114" s="54"/>
      <c r="AM114" s="54"/>
      <c r="AN114" s="54"/>
      <c r="AO114" s="54"/>
      <c r="AP114" s="54"/>
    </row>
    <row r="115" spans="2:46" ht="28.5" customHeight="1" x14ac:dyDescent="0.45">
      <c r="B115" s="50"/>
      <c r="C115" s="50"/>
      <c r="D115" s="50"/>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37"/>
      <c r="AJ115" s="37"/>
      <c r="AK115" s="54"/>
      <c r="AL115" s="54"/>
      <c r="AM115" s="54"/>
      <c r="AN115" s="54"/>
      <c r="AO115" s="54"/>
      <c r="AP115" s="54"/>
    </row>
    <row r="116" spans="2:46" ht="28.5" customHeight="1" x14ac:dyDescent="0.2">
      <c r="B116" s="425" t="s">
        <v>186</v>
      </c>
      <c r="C116" s="425"/>
      <c r="D116" s="425"/>
      <c r="E116" s="425"/>
      <c r="F116" s="425"/>
      <c r="G116" s="425"/>
      <c r="H116" s="43"/>
      <c r="I116" s="43"/>
      <c r="J116" s="43"/>
      <c r="K116" s="29"/>
      <c r="L116" s="43"/>
      <c r="M116" s="43"/>
      <c r="N116" s="30"/>
      <c r="O116" s="44"/>
      <c r="P116" s="44"/>
      <c r="Q116" s="44"/>
      <c r="R116" s="37"/>
      <c r="S116" s="37"/>
      <c r="T116" s="37"/>
      <c r="U116" s="43"/>
      <c r="V116" s="43"/>
      <c r="W116" s="43"/>
      <c r="X116" s="43"/>
      <c r="Y116" s="43"/>
      <c r="Z116" s="43"/>
      <c r="AA116" s="43"/>
      <c r="AB116" s="44"/>
      <c r="AC116" s="44"/>
      <c r="AD116" s="44"/>
      <c r="AE116" s="37"/>
      <c r="AF116" s="39"/>
      <c r="AG116" s="39"/>
      <c r="AH116" s="39"/>
      <c r="AI116" s="39"/>
      <c r="AJ116" s="39"/>
      <c r="AK116" s="39"/>
      <c r="AL116" s="39"/>
      <c r="AM116" s="39"/>
      <c r="AN116" s="39"/>
      <c r="AO116" s="39"/>
      <c r="AP116" s="39"/>
      <c r="AQ116" s="27"/>
      <c r="AR116" s="39"/>
      <c r="AS116" s="39"/>
      <c r="AT116" s="39"/>
    </row>
    <row r="117" spans="2:46" ht="29.25" customHeight="1" x14ac:dyDescent="0.45">
      <c r="B117" s="355" t="s">
        <v>172</v>
      </c>
      <c r="C117" s="355"/>
      <c r="D117" s="355"/>
      <c r="E117" s="355" t="s">
        <v>149</v>
      </c>
      <c r="F117" s="355"/>
      <c r="G117" s="355"/>
      <c r="H117" s="355" t="s">
        <v>151</v>
      </c>
      <c r="I117" s="355"/>
      <c r="J117" s="355"/>
      <c r="K117" s="355" t="s">
        <v>153</v>
      </c>
      <c r="L117" s="355"/>
      <c r="M117" s="355"/>
      <c r="N117" s="355" t="s">
        <v>155</v>
      </c>
      <c r="O117" s="355"/>
      <c r="P117" s="355"/>
      <c r="Q117" s="355" t="s">
        <v>187</v>
      </c>
      <c r="R117" s="355"/>
      <c r="S117" s="355"/>
      <c r="T117" s="355" t="s">
        <v>159</v>
      </c>
      <c r="U117" s="355"/>
      <c r="V117" s="355"/>
      <c r="W117" s="355" t="s">
        <v>162</v>
      </c>
      <c r="X117" s="355"/>
      <c r="Y117" s="355"/>
      <c r="Z117" s="355" t="s">
        <v>164</v>
      </c>
      <c r="AA117" s="355"/>
      <c r="AB117" s="355"/>
      <c r="AC117" s="355" t="s">
        <v>188</v>
      </c>
      <c r="AD117" s="355"/>
      <c r="AE117" s="355"/>
      <c r="AF117" s="420" t="s">
        <v>189</v>
      </c>
      <c r="AG117" s="420"/>
      <c r="AH117" s="420"/>
      <c r="AI117" s="39"/>
      <c r="AJ117" s="39"/>
      <c r="AK117" s="39"/>
      <c r="AL117" s="39"/>
      <c r="AM117" s="39"/>
      <c r="AN117" s="39"/>
      <c r="AO117" s="39"/>
      <c r="AP117" s="39"/>
      <c r="AQ117" s="39"/>
      <c r="AR117" s="39"/>
      <c r="AS117" s="39"/>
      <c r="AT117" s="39"/>
    </row>
    <row r="118" spans="2:46" ht="28.5" customHeight="1" x14ac:dyDescent="0.45">
      <c r="B118" s="355" t="s">
        <v>145</v>
      </c>
      <c r="C118" s="355"/>
      <c r="D118" s="355"/>
      <c r="E118" s="427">
        <v>1</v>
      </c>
      <c r="F118" s="428"/>
      <c r="G118" s="429"/>
      <c r="H118" s="426">
        <v>0.87</v>
      </c>
      <c r="I118" s="426"/>
      <c r="J118" s="426"/>
      <c r="K118" s="426">
        <v>0.75</v>
      </c>
      <c r="L118" s="426"/>
      <c r="M118" s="426"/>
      <c r="N118" s="426">
        <v>0.66</v>
      </c>
      <c r="O118" s="426"/>
      <c r="P118" s="426"/>
      <c r="Q118" s="426">
        <v>0.59</v>
      </c>
      <c r="R118" s="426"/>
      <c r="S118" s="426"/>
      <c r="T118" s="426">
        <v>0.57999999999999996</v>
      </c>
      <c r="U118" s="426"/>
      <c r="V118" s="426"/>
      <c r="W118" s="426">
        <v>0.55000000000000004</v>
      </c>
      <c r="X118" s="426"/>
      <c r="Y118" s="426"/>
      <c r="Z118" s="426">
        <v>0.52</v>
      </c>
      <c r="AA118" s="426"/>
      <c r="AB118" s="426"/>
      <c r="AC118" s="426">
        <v>0.5</v>
      </c>
      <c r="AD118" s="426"/>
      <c r="AE118" s="426"/>
      <c r="AF118" s="426">
        <v>0.5</v>
      </c>
      <c r="AG118" s="426"/>
      <c r="AH118" s="426"/>
      <c r="AI118" s="39"/>
      <c r="AJ118" s="39"/>
      <c r="AK118" s="39"/>
      <c r="AL118" s="39"/>
      <c r="AM118" s="39"/>
      <c r="AN118" s="39"/>
      <c r="AO118" s="39"/>
      <c r="AP118" s="39"/>
      <c r="AQ118" s="39"/>
      <c r="AR118" s="39"/>
      <c r="AS118" s="39"/>
      <c r="AT118" s="39"/>
    </row>
    <row r="119" spans="2:46" ht="28.5" customHeight="1" x14ac:dyDescent="0.45">
      <c r="B119" s="37"/>
      <c r="C119" s="37"/>
      <c r="D119" s="37"/>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9"/>
      <c r="AG119" s="39"/>
      <c r="AH119" s="39"/>
      <c r="AI119" s="39"/>
      <c r="AJ119" s="39"/>
      <c r="AK119" s="39"/>
      <c r="AL119" s="39"/>
      <c r="AM119" s="39"/>
      <c r="AN119" s="39"/>
      <c r="AO119" s="39"/>
      <c r="AP119" s="39"/>
      <c r="AQ119" s="39"/>
      <c r="AR119" s="39"/>
      <c r="AS119" s="39"/>
      <c r="AT119" s="39"/>
    </row>
    <row r="120" spans="2:46" ht="28.5" customHeight="1" x14ac:dyDescent="0.2">
      <c r="B120" s="40" t="s">
        <v>193</v>
      </c>
      <c r="C120" s="41"/>
      <c r="D120" s="41"/>
      <c r="E120" s="41"/>
      <c r="F120" s="41"/>
      <c r="G120" s="41"/>
      <c r="H120" s="41"/>
      <c r="I120" s="42"/>
      <c r="J120" s="42"/>
      <c r="K120" s="42"/>
      <c r="L120" s="42"/>
      <c r="M120" s="42"/>
      <c r="N120" s="38"/>
      <c r="O120" s="38"/>
      <c r="P120" s="38"/>
      <c r="Q120" s="38"/>
      <c r="R120" s="38"/>
      <c r="S120" s="38"/>
      <c r="T120" s="38"/>
      <c r="U120" s="38"/>
      <c r="V120" s="38"/>
      <c r="W120" s="38"/>
      <c r="X120" s="38"/>
      <c r="Y120" s="38"/>
      <c r="Z120" s="38"/>
      <c r="AA120" s="38"/>
      <c r="AB120" s="38"/>
      <c r="AC120" s="38"/>
      <c r="AD120" s="38"/>
      <c r="AE120" s="38"/>
      <c r="AF120" s="37"/>
      <c r="AG120" s="37"/>
      <c r="AH120" s="43"/>
      <c r="AI120" s="43"/>
      <c r="AJ120" s="43"/>
      <c r="AK120" s="43"/>
      <c r="AL120" s="43"/>
      <c r="AM120" s="43"/>
      <c r="AN120" s="43"/>
      <c r="AO120" s="44"/>
      <c r="AP120" s="44"/>
    </row>
    <row r="121" spans="2:46" ht="28.5" customHeight="1" x14ac:dyDescent="0.45">
      <c r="B121" s="374" t="s">
        <v>136</v>
      </c>
      <c r="C121" s="374"/>
      <c r="D121" s="374"/>
      <c r="E121" s="374"/>
      <c r="F121" s="374"/>
      <c r="G121" s="374"/>
      <c r="H121" s="374"/>
      <c r="I121" s="374"/>
      <c r="J121" s="374"/>
      <c r="K121" s="374"/>
      <c r="L121" s="374"/>
      <c r="M121" s="374"/>
      <c r="N121" s="42"/>
      <c r="O121" s="38"/>
      <c r="P121" s="375" t="s">
        <v>137</v>
      </c>
      <c r="Q121" s="375"/>
      <c r="R121" s="375"/>
      <c r="S121" s="375"/>
      <c r="T121" s="375"/>
      <c r="U121" s="375"/>
      <c r="V121" s="375"/>
      <c r="W121" s="375"/>
      <c r="X121" s="375"/>
      <c r="Y121" s="375"/>
      <c r="Z121" s="375"/>
      <c r="AA121" s="375"/>
      <c r="AB121" s="45"/>
      <c r="AC121" s="45"/>
      <c r="AD121" s="374" t="s">
        <v>138</v>
      </c>
      <c r="AE121" s="374"/>
      <c r="AF121" s="374"/>
      <c r="AG121" s="374"/>
      <c r="AH121" s="374"/>
      <c r="AI121" s="374"/>
      <c r="AJ121" s="374"/>
      <c r="AK121" s="374"/>
      <c r="AL121" s="374"/>
      <c r="AM121" s="42"/>
      <c r="AN121" s="43"/>
      <c r="AO121" s="376" t="s">
        <v>139</v>
      </c>
      <c r="AP121" s="377"/>
      <c r="AQ121" s="377"/>
      <c r="AR121" s="377"/>
      <c r="AS121" s="377"/>
      <c r="AT121" s="377"/>
    </row>
    <row r="122" spans="2:46" ht="28.5" customHeight="1" x14ac:dyDescent="0.45">
      <c r="B122" s="355" t="s">
        <v>24</v>
      </c>
      <c r="C122" s="355"/>
      <c r="D122" s="355"/>
      <c r="E122" s="355"/>
      <c r="F122" s="355"/>
      <c r="G122" s="355"/>
      <c r="H122" s="355"/>
      <c r="I122" s="355"/>
      <c r="J122" s="355"/>
      <c r="K122" s="355"/>
      <c r="L122" s="355"/>
      <c r="M122" s="355"/>
      <c r="N122" s="37"/>
      <c r="O122" s="30"/>
      <c r="P122" s="355" t="s">
        <v>70</v>
      </c>
      <c r="Q122" s="355"/>
      <c r="R122" s="355"/>
      <c r="S122" s="355"/>
      <c r="T122" s="355"/>
      <c r="U122" s="355"/>
      <c r="V122" s="355"/>
      <c r="W122" s="355"/>
      <c r="X122" s="355"/>
      <c r="Y122" s="355"/>
      <c r="Z122" s="355"/>
      <c r="AA122" s="355"/>
      <c r="AB122" s="37"/>
      <c r="AD122" s="356" t="s">
        <v>70</v>
      </c>
      <c r="AE122" s="357"/>
      <c r="AF122" s="357"/>
      <c r="AG122" s="357"/>
      <c r="AH122" s="357"/>
      <c r="AI122" s="357"/>
      <c r="AJ122" s="357"/>
      <c r="AK122" s="357"/>
      <c r="AL122" s="358"/>
      <c r="AO122" s="378"/>
      <c r="AP122" s="378"/>
      <c r="AQ122" s="378"/>
      <c r="AR122" s="378"/>
      <c r="AS122" s="378"/>
      <c r="AT122" s="378"/>
    </row>
    <row r="123" spans="2:46" ht="28.5" customHeight="1" x14ac:dyDescent="0.45">
      <c r="B123" s="362" t="s">
        <v>140</v>
      </c>
      <c r="C123" s="363"/>
      <c r="D123" s="363"/>
      <c r="E123" s="364"/>
      <c r="F123" s="355" t="s">
        <v>141</v>
      </c>
      <c r="G123" s="355"/>
      <c r="H123" s="355"/>
      <c r="I123" s="355"/>
      <c r="J123" s="355"/>
      <c r="K123" s="355"/>
      <c r="L123" s="355"/>
      <c r="M123" s="355"/>
      <c r="N123" s="37"/>
      <c r="O123" s="30"/>
      <c r="P123" s="373" t="s">
        <v>142</v>
      </c>
      <c r="Q123" s="368"/>
      <c r="R123" s="368"/>
      <c r="S123" s="369"/>
      <c r="T123" s="355" t="s">
        <v>141</v>
      </c>
      <c r="U123" s="355"/>
      <c r="V123" s="355"/>
      <c r="W123" s="355"/>
      <c r="X123" s="355"/>
      <c r="Y123" s="355"/>
      <c r="Z123" s="355"/>
      <c r="AA123" s="355"/>
      <c r="AB123" s="37"/>
      <c r="AC123" s="27"/>
      <c r="AD123" s="373" t="s">
        <v>142</v>
      </c>
      <c r="AE123" s="368"/>
      <c r="AF123" s="369"/>
      <c r="AG123" s="356" t="s">
        <v>143</v>
      </c>
      <c r="AH123" s="357"/>
      <c r="AI123" s="357"/>
      <c r="AJ123" s="357"/>
      <c r="AK123" s="357"/>
      <c r="AL123" s="358"/>
      <c r="AM123" s="27"/>
      <c r="AN123" s="27"/>
      <c r="AO123" s="373" t="s">
        <v>142</v>
      </c>
      <c r="AP123" s="368"/>
      <c r="AQ123" s="369"/>
      <c r="AR123" s="373" t="s">
        <v>143</v>
      </c>
      <c r="AS123" s="368"/>
      <c r="AT123" s="369"/>
    </row>
    <row r="124" spans="2:46" ht="28.5" customHeight="1" x14ac:dyDescent="0.45">
      <c r="B124" s="46" t="s">
        <v>144</v>
      </c>
      <c r="C124" s="47"/>
      <c r="D124" s="47"/>
      <c r="E124" s="48"/>
      <c r="F124" s="356" t="s">
        <v>145</v>
      </c>
      <c r="G124" s="357"/>
      <c r="H124" s="357"/>
      <c r="I124" s="357"/>
      <c r="J124" s="357"/>
      <c r="K124" s="357"/>
      <c r="L124" s="357"/>
      <c r="M124" s="358"/>
      <c r="N124" s="37"/>
      <c r="O124" s="30"/>
      <c r="P124" s="362"/>
      <c r="Q124" s="363"/>
      <c r="R124" s="363"/>
      <c r="S124" s="364"/>
      <c r="T124" s="356" t="s">
        <v>145</v>
      </c>
      <c r="U124" s="357"/>
      <c r="V124" s="357"/>
      <c r="W124" s="357"/>
      <c r="X124" s="357"/>
      <c r="Y124" s="357"/>
      <c r="Z124" s="357"/>
      <c r="AA124" s="358"/>
      <c r="AB124" s="37"/>
      <c r="AC124" s="27"/>
      <c r="AD124" s="362"/>
      <c r="AE124" s="363"/>
      <c r="AF124" s="364"/>
      <c r="AG124" s="356" t="s">
        <v>146</v>
      </c>
      <c r="AH124" s="357"/>
      <c r="AI124" s="358"/>
      <c r="AJ124" s="357" t="s">
        <v>147</v>
      </c>
      <c r="AK124" s="357"/>
      <c r="AL124" s="358"/>
      <c r="AM124" s="27"/>
      <c r="AN124" s="27"/>
      <c r="AO124" s="362"/>
      <c r="AP124" s="363"/>
      <c r="AQ124" s="364"/>
      <c r="AR124" s="362"/>
      <c r="AS124" s="363"/>
      <c r="AT124" s="364"/>
    </row>
    <row r="125" spans="2:46" ht="28.5" customHeight="1" x14ac:dyDescent="0.45">
      <c r="B125" s="382" t="s">
        <v>148</v>
      </c>
      <c r="C125" s="383"/>
      <c r="D125" s="383"/>
      <c r="E125" s="384"/>
      <c r="F125" s="385">
        <v>397320</v>
      </c>
      <c r="G125" s="240"/>
      <c r="H125" s="240"/>
      <c r="I125" s="240"/>
      <c r="J125" s="240"/>
      <c r="K125" s="240"/>
      <c r="L125" s="240"/>
      <c r="M125" s="386"/>
      <c r="N125" s="43"/>
      <c r="O125" s="30"/>
      <c r="P125" s="356" t="s">
        <v>149</v>
      </c>
      <c r="Q125" s="357"/>
      <c r="R125" s="357"/>
      <c r="S125" s="358"/>
      <c r="T125" s="385">
        <v>333480</v>
      </c>
      <c r="U125" s="240"/>
      <c r="V125" s="240"/>
      <c r="W125" s="240"/>
      <c r="X125" s="240"/>
      <c r="Y125" s="240"/>
      <c r="Z125" s="240"/>
      <c r="AA125" s="386"/>
      <c r="AB125" s="43"/>
      <c r="AC125" s="27"/>
      <c r="AD125" s="356" t="s">
        <v>149</v>
      </c>
      <c r="AE125" s="357"/>
      <c r="AF125" s="358"/>
      <c r="AG125" s="385">
        <v>7460</v>
      </c>
      <c r="AH125" s="240"/>
      <c r="AI125" s="386"/>
      <c r="AJ125" s="240">
        <f t="shared" ref="AJ125:AJ134" si="3">AG125*6</f>
        <v>44760</v>
      </c>
      <c r="AK125" s="240"/>
      <c r="AL125" s="386"/>
      <c r="AM125" s="27"/>
      <c r="AN125" s="27"/>
      <c r="AO125" s="356" t="s">
        <v>149</v>
      </c>
      <c r="AP125" s="357"/>
      <c r="AQ125" s="358"/>
      <c r="AR125" s="379">
        <v>10970</v>
      </c>
      <c r="AS125" s="380"/>
      <c r="AT125" s="381"/>
    </row>
    <row r="126" spans="2:46" ht="28.5" customHeight="1" x14ac:dyDescent="0.45">
      <c r="B126" s="382" t="s">
        <v>150</v>
      </c>
      <c r="C126" s="383"/>
      <c r="D126" s="383"/>
      <c r="E126" s="384"/>
      <c r="F126" s="385">
        <v>462720</v>
      </c>
      <c r="G126" s="240"/>
      <c r="H126" s="240"/>
      <c r="I126" s="240"/>
      <c r="J126" s="240"/>
      <c r="K126" s="240"/>
      <c r="L126" s="240"/>
      <c r="M126" s="386"/>
      <c r="N126" s="43"/>
      <c r="O126" s="30"/>
      <c r="P126" s="356" t="s">
        <v>151</v>
      </c>
      <c r="Q126" s="357"/>
      <c r="R126" s="357"/>
      <c r="S126" s="358"/>
      <c r="T126" s="385">
        <v>456720</v>
      </c>
      <c r="U126" s="240"/>
      <c r="V126" s="240"/>
      <c r="W126" s="240"/>
      <c r="X126" s="240"/>
      <c r="Y126" s="240"/>
      <c r="Z126" s="240"/>
      <c r="AA126" s="386"/>
      <c r="AB126" s="43"/>
      <c r="AC126" s="27"/>
      <c r="AD126" s="356" t="s">
        <v>151</v>
      </c>
      <c r="AE126" s="357"/>
      <c r="AF126" s="358"/>
      <c r="AG126" s="385">
        <v>10590</v>
      </c>
      <c r="AH126" s="240"/>
      <c r="AI126" s="386"/>
      <c r="AJ126" s="240">
        <f t="shared" si="3"/>
        <v>63540</v>
      </c>
      <c r="AK126" s="240"/>
      <c r="AL126" s="386"/>
      <c r="AM126" s="27"/>
      <c r="AN126" s="27"/>
      <c r="AO126" s="356" t="s">
        <v>151</v>
      </c>
      <c r="AP126" s="357"/>
      <c r="AQ126" s="358"/>
      <c r="AR126" s="379">
        <v>17880</v>
      </c>
      <c r="AS126" s="380"/>
      <c r="AT126" s="381"/>
    </row>
    <row r="127" spans="2:46" ht="28.5" customHeight="1" x14ac:dyDescent="0.45">
      <c r="B127" s="382" t="s">
        <v>152</v>
      </c>
      <c r="C127" s="383"/>
      <c r="D127" s="383"/>
      <c r="E127" s="384"/>
      <c r="F127" s="385">
        <v>462720</v>
      </c>
      <c r="G127" s="240"/>
      <c r="H127" s="240"/>
      <c r="I127" s="240"/>
      <c r="J127" s="240"/>
      <c r="K127" s="240"/>
      <c r="L127" s="240"/>
      <c r="M127" s="386"/>
      <c r="N127" s="43"/>
      <c r="O127" s="30"/>
      <c r="P127" s="356" t="s">
        <v>153</v>
      </c>
      <c r="Q127" s="357"/>
      <c r="R127" s="357"/>
      <c r="S127" s="358"/>
      <c r="T127" s="385">
        <v>536760</v>
      </c>
      <c r="U127" s="240"/>
      <c r="V127" s="240"/>
      <c r="W127" s="240"/>
      <c r="X127" s="240"/>
      <c r="Y127" s="240"/>
      <c r="Z127" s="240"/>
      <c r="AA127" s="386"/>
      <c r="AB127" s="43"/>
      <c r="AC127" s="27"/>
      <c r="AD127" s="356" t="s">
        <v>153</v>
      </c>
      <c r="AE127" s="357"/>
      <c r="AF127" s="358"/>
      <c r="AG127" s="385">
        <v>12030</v>
      </c>
      <c r="AH127" s="240"/>
      <c r="AI127" s="386"/>
      <c r="AJ127" s="240">
        <f t="shared" si="3"/>
        <v>72180</v>
      </c>
      <c r="AK127" s="240"/>
      <c r="AL127" s="386"/>
      <c r="AM127" s="27"/>
      <c r="AN127" s="27"/>
      <c r="AO127" s="356" t="s">
        <v>153</v>
      </c>
      <c r="AP127" s="357"/>
      <c r="AQ127" s="358"/>
      <c r="AR127" s="379">
        <v>18430</v>
      </c>
      <c r="AS127" s="380"/>
      <c r="AT127" s="381"/>
    </row>
    <row r="128" spans="2:46" ht="28.5" customHeight="1" x14ac:dyDescent="0.45">
      <c r="B128" s="382" t="s">
        <v>154</v>
      </c>
      <c r="C128" s="383"/>
      <c r="D128" s="383"/>
      <c r="E128" s="384"/>
      <c r="F128" s="385">
        <v>467400</v>
      </c>
      <c r="G128" s="240"/>
      <c r="H128" s="240"/>
      <c r="I128" s="240"/>
      <c r="J128" s="240"/>
      <c r="K128" s="240"/>
      <c r="L128" s="240"/>
      <c r="M128" s="386"/>
      <c r="N128" s="43"/>
      <c r="O128" s="30"/>
      <c r="P128" s="356" t="s">
        <v>155</v>
      </c>
      <c r="Q128" s="357"/>
      <c r="R128" s="357"/>
      <c r="S128" s="358"/>
      <c r="T128" s="385">
        <v>586800</v>
      </c>
      <c r="U128" s="240"/>
      <c r="V128" s="240"/>
      <c r="W128" s="240"/>
      <c r="X128" s="240"/>
      <c r="Y128" s="240"/>
      <c r="Z128" s="240"/>
      <c r="AA128" s="386"/>
      <c r="AB128" s="43"/>
      <c r="AC128" s="27"/>
      <c r="AD128" s="356" t="s">
        <v>155</v>
      </c>
      <c r="AE128" s="357"/>
      <c r="AF128" s="358"/>
      <c r="AG128" s="385">
        <v>13000</v>
      </c>
      <c r="AH128" s="240"/>
      <c r="AI128" s="386"/>
      <c r="AJ128" s="240">
        <f t="shared" si="3"/>
        <v>78000</v>
      </c>
      <c r="AK128" s="240"/>
      <c r="AL128" s="386"/>
      <c r="AM128" s="27"/>
      <c r="AN128" s="27"/>
      <c r="AO128" s="356" t="s">
        <v>155</v>
      </c>
      <c r="AP128" s="357"/>
      <c r="AQ128" s="358"/>
      <c r="AR128" s="379">
        <v>20730</v>
      </c>
      <c r="AS128" s="380"/>
      <c r="AT128" s="381"/>
    </row>
    <row r="129" spans="2:46" ht="28.5" customHeight="1" x14ac:dyDescent="0.45">
      <c r="B129" s="382" t="s">
        <v>156</v>
      </c>
      <c r="C129" s="383"/>
      <c r="D129" s="383"/>
      <c r="E129" s="384"/>
      <c r="F129" s="385">
        <v>467400</v>
      </c>
      <c r="G129" s="240"/>
      <c r="H129" s="240"/>
      <c r="I129" s="240"/>
      <c r="J129" s="240"/>
      <c r="K129" s="240"/>
      <c r="L129" s="240"/>
      <c r="M129" s="386"/>
      <c r="N129" s="43"/>
      <c r="O129" s="30"/>
      <c r="P129" s="356" t="s">
        <v>157</v>
      </c>
      <c r="Q129" s="357"/>
      <c r="R129" s="357"/>
      <c r="S129" s="358"/>
      <c r="T129" s="385">
        <v>590160</v>
      </c>
      <c r="U129" s="240"/>
      <c r="V129" s="240"/>
      <c r="W129" s="240"/>
      <c r="X129" s="240"/>
      <c r="Y129" s="240"/>
      <c r="Z129" s="240"/>
      <c r="AA129" s="386"/>
      <c r="AB129" s="43"/>
      <c r="AC129" s="27"/>
      <c r="AD129" s="356" t="s">
        <v>157</v>
      </c>
      <c r="AE129" s="357"/>
      <c r="AF129" s="358"/>
      <c r="AG129" s="385">
        <v>13350</v>
      </c>
      <c r="AH129" s="240"/>
      <c r="AI129" s="386"/>
      <c r="AJ129" s="240">
        <f t="shared" si="3"/>
        <v>80100</v>
      </c>
      <c r="AK129" s="240"/>
      <c r="AL129" s="386"/>
      <c r="AM129" s="27"/>
      <c r="AN129" s="27"/>
      <c r="AO129" s="356" t="s">
        <v>157</v>
      </c>
      <c r="AP129" s="357"/>
      <c r="AQ129" s="358"/>
      <c r="AR129" s="379">
        <v>21620</v>
      </c>
      <c r="AS129" s="380"/>
      <c r="AT129" s="381"/>
    </row>
    <row r="130" spans="2:46" ht="28.5" customHeight="1" x14ac:dyDescent="0.45">
      <c r="B130" s="382" t="s">
        <v>158</v>
      </c>
      <c r="C130" s="383"/>
      <c r="D130" s="383"/>
      <c r="E130" s="384"/>
      <c r="F130" s="385">
        <v>467400</v>
      </c>
      <c r="G130" s="240"/>
      <c r="H130" s="240"/>
      <c r="I130" s="240"/>
      <c r="J130" s="240"/>
      <c r="K130" s="240"/>
      <c r="L130" s="240"/>
      <c r="M130" s="386"/>
      <c r="N130" s="43"/>
      <c r="O130" s="30"/>
      <c r="P130" s="356" t="s">
        <v>159</v>
      </c>
      <c r="Q130" s="357"/>
      <c r="R130" s="357"/>
      <c r="S130" s="358"/>
      <c r="T130" s="385">
        <v>667800</v>
      </c>
      <c r="U130" s="240"/>
      <c r="V130" s="240"/>
      <c r="W130" s="240"/>
      <c r="X130" s="240"/>
      <c r="Y130" s="240"/>
      <c r="Z130" s="240"/>
      <c r="AA130" s="386"/>
      <c r="AB130" s="43"/>
      <c r="AC130" s="27"/>
      <c r="AD130" s="356" t="s">
        <v>159</v>
      </c>
      <c r="AE130" s="357"/>
      <c r="AF130" s="358"/>
      <c r="AG130" s="385">
        <v>14200</v>
      </c>
      <c r="AH130" s="240"/>
      <c r="AI130" s="386"/>
      <c r="AJ130" s="240">
        <f t="shared" si="3"/>
        <v>85200</v>
      </c>
      <c r="AK130" s="240"/>
      <c r="AL130" s="386"/>
      <c r="AM130" s="27"/>
      <c r="AN130" s="27"/>
      <c r="AO130" s="356" t="s">
        <v>159</v>
      </c>
      <c r="AP130" s="357"/>
      <c r="AQ130" s="358"/>
      <c r="AR130" s="379">
        <v>24570</v>
      </c>
      <c r="AS130" s="380"/>
      <c r="AT130" s="381"/>
    </row>
    <row r="131" spans="2:46" ht="28.5" customHeight="1" x14ac:dyDescent="0.45">
      <c r="B131" s="382" t="s">
        <v>161</v>
      </c>
      <c r="C131" s="383"/>
      <c r="D131" s="383"/>
      <c r="E131" s="384"/>
      <c r="F131" s="385">
        <v>467400</v>
      </c>
      <c r="G131" s="240"/>
      <c r="H131" s="240"/>
      <c r="I131" s="240"/>
      <c r="J131" s="240"/>
      <c r="K131" s="240"/>
      <c r="L131" s="240"/>
      <c r="M131" s="386"/>
      <c r="N131" s="43"/>
      <c r="O131" s="30"/>
      <c r="P131" s="356" t="s">
        <v>162</v>
      </c>
      <c r="Q131" s="357"/>
      <c r="R131" s="357"/>
      <c r="S131" s="358"/>
      <c r="T131" s="385">
        <v>707040</v>
      </c>
      <c r="U131" s="240"/>
      <c r="V131" s="240"/>
      <c r="W131" s="240"/>
      <c r="X131" s="240"/>
      <c r="Y131" s="240"/>
      <c r="Z131" s="240"/>
      <c r="AA131" s="386"/>
      <c r="AB131" s="43"/>
      <c r="AC131" s="27"/>
      <c r="AD131" s="356" t="s">
        <v>162</v>
      </c>
      <c r="AE131" s="357"/>
      <c r="AF131" s="358"/>
      <c r="AG131" s="385">
        <v>14800</v>
      </c>
      <c r="AH131" s="240"/>
      <c r="AI131" s="386"/>
      <c r="AJ131" s="240">
        <f t="shared" si="3"/>
        <v>88800</v>
      </c>
      <c r="AK131" s="240"/>
      <c r="AL131" s="386"/>
      <c r="AM131" s="27"/>
      <c r="AN131" s="27"/>
      <c r="AO131" s="356" t="s">
        <v>162</v>
      </c>
      <c r="AP131" s="357"/>
      <c r="AQ131" s="358"/>
      <c r="AR131" s="379">
        <v>26100</v>
      </c>
      <c r="AS131" s="380"/>
      <c r="AT131" s="381"/>
    </row>
    <row r="132" spans="2:46" ht="28.5" customHeight="1" x14ac:dyDescent="0.45">
      <c r="B132" s="382" t="s">
        <v>163</v>
      </c>
      <c r="C132" s="383"/>
      <c r="D132" s="383"/>
      <c r="E132" s="384"/>
      <c r="F132" s="385">
        <v>490800</v>
      </c>
      <c r="G132" s="240"/>
      <c r="H132" s="240"/>
      <c r="I132" s="240"/>
      <c r="J132" s="240"/>
      <c r="K132" s="240"/>
      <c r="L132" s="240"/>
      <c r="M132" s="386"/>
      <c r="N132" s="43"/>
      <c r="O132" s="30"/>
      <c r="P132" s="356" t="s">
        <v>164</v>
      </c>
      <c r="Q132" s="357"/>
      <c r="R132" s="357"/>
      <c r="S132" s="358"/>
      <c r="T132" s="385">
        <v>742920</v>
      </c>
      <c r="U132" s="240"/>
      <c r="V132" s="240"/>
      <c r="W132" s="240"/>
      <c r="X132" s="240"/>
      <c r="Y132" s="240"/>
      <c r="Z132" s="240"/>
      <c r="AA132" s="386"/>
      <c r="AB132" s="43"/>
      <c r="AC132" s="27"/>
      <c r="AD132" s="356" t="s">
        <v>164</v>
      </c>
      <c r="AE132" s="357"/>
      <c r="AF132" s="358"/>
      <c r="AG132" s="385">
        <v>15280</v>
      </c>
      <c r="AH132" s="240"/>
      <c r="AI132" s="386"/>
      <c r="AJ132" s="240">
        <f t="shared" si="3"/>
        <v>91680</v>
      </c>
      <c r="AK132" s="240"/>
      <c r="AL132" s="386"/>
      <c r="AM132" s="27"/>
      <c r="AN132" s="27"/>
      <c r="AO132" s="356" t="s">
        <v>164</v>
      </c>
      <c r="AP132" s="357"/>
      <c r="AQ132" s="358"/>
      <c r="AR132" s="379">
        <v>27640</v>
      </c>
      <c r="AS132" s="380"/>
      <c r="AT132" s="381"/>
    </row>
    <row r="133" spans="2:46" ht="28.5" customHeight="1" x14ac:dyDescent="0.45">
      <c r="B133" s="382" t="s">
        <v>165</v>
      </c>
      <c r="C133" s="383"/>
      <c r="D133" s="383"/>
      <c r="E133" s="384"/>
      <c r="F133" s="385">
        <v>462720</v>
      </c>
      <c r="G133" s="240"/>
      <c r="H133" s="240"/>
      <c r="I133" s="240"/>
      <c r="J133" s="240"/>
      <c r="K133" s="240"/>
      <c r="L133" s="240"/>
      <c r="M133" s="386"/>
      <c r="N133" s="43"/>
      <c r="O133" s="30"/>
      <c r="P133" s="356" t="s">
        <v>166</v>
      </c>
      <c r="Q133" s="357"/>
      <c r="R133" s="357"/>
      <c r="S133" s="358"/>
      <c r="T133" s="385">
        <v>776040</v>
      </c>
      <c r="U133" s="240"/>
      <c r="V133" s="240"/>
      <c r="W133" s="240"/>
      <c r="X133" s="240"/>
      <c r="Y133" s="240"/>
      <c r="Z133" s="240"/>
      <c r="AA133" s="386"/>
      <c r="AB133" s="43"/>
      <c r="AC133" s="27"/>
      <c r="AD133" s="356" t="s">
        <v>166</v>
      </c>
      <c r="AE133" s="357"/>
      <c r="AF133" s="358"/>
      <c r="AG133" s="385">
        <v>15760</v>
      </c>
      <c r="AH133" s="240"/>
      <c r="AI133" s="386"/>
      <c r="AJ133" s="240">
        <f t="shared" si="3"/>
        <v>94560</v>
      </c>
      <c r="AK133" s="240"/>
      <c r="AL133" s="386"/>
      <c r="AM133" s="27"/>
      <c r="AN133" s="27"/>
      <c r="AO133" s="356" t="s">
        <v>166</v>
      </c>
      <c r="AP133" s="357"/>
      <c r="AQ133" s="358"/>
      <c r="AR133" s="379">
        <v>28950</v>
      </c>
      <c r="AS133" s="380"/>
      <c r="AT133" s="381"/>
    </row>
    <row r="134" spans="2:46" ht="28.5" customHeight="1" x14ac:dyDescent="0.45">
      <c r="B134" s="382" t="s">
        <v>167</v>
      </c>
      <c r="C134" s="383"/>
      <c r="D134" s="383"/>
      <c r="E134" s="384"/>
      <c r="F134" s="385">
        <v>444000</v>
      </c>
      <c r="G134" s="240"/>
      <c r="H134" s="240"/>
      <c r="I134" s="240"/>
      <c r="J134" s="240"/>
      <c r="K134" s="240"/>
      <c r="L134" s="240"/>
      <c r="M134" s="386"/>
      <c r="N134" s="43"/>
      <c r="O134" s="30"/>
      <c r="P134" s="391" t="s">
        <v>168</v>
      </c>
      <c r="Q134" s="392"/>
      <c r="R134" s="392"/>
      <c r="S134" s="393"/>
      <c r="T134" s="403">
        <v>33120</v>
      </c>
      <c r="U134" s="249"/>
      <c r="V134" s="249"/>
      <c r="W134" s="249"/>
      <c r="X134" s="249"/>
      <c r="Y134" s="249"/>
      <c r="Z134" s="249"/>
      <c r="AA134" s="404"/>
      <c r="AB134" s="43"/>
      <c r="AC134" s="27"/>
      <c r="AD134" s="391" t="s">
        <v>168</v>
      </c>
      <c r="AE134" s="392"/>
      <c r="AF134" s="393"/>
      <c r="AG134" s="373">
        <v>480</v>
      </c>
      <c r="AH134" s="368"/>
      <c r="AI134" s="369"/>
      <c r="AJ134" s="403">
        <f t="shared" si="3"/>
        <v>2880</v>
      </c>
      <c r="AK134" s="249"/>
      <c r="AL134" s="404"/>
      <c r="AM134" s="27"/>
      <c r="AN134" s="27"/>
      <c r="AO134" s="391" t="s">
        <v>168</v>
      </c>
      <c r="AP134" s="392"/>
      <c r="AQ134" s="393"/>
      <c r="AR134" s="397">
        <v>1320</v>
      </c>
      <c r="AS134" s="398"/>
      <c r="AT134" s="399"/>
    </row>
    <row r="135" spans="2:46" ht="28.5" customHeight="1" x14ac:dyDescent="0.45">
      <c r="B135" s="382" t="s">
        <v>169</v>
      </c>
      <c r="C135" s="383"/>
      <c r="D135" s="383"/>
      <c r="E135" s="384"/>
      <c r="F135" s="385">
        <v>444000</v>
      </c>
      <c r="G135" s="240"/>
      <c r="H135" s="240"/>
      <c r="I135" s="240"/>
      <c r="J135" s="240"/>
      <c r="K135" s="240"/>
      <c r="L135" s="240"/>
      <c r="M135" s="386"/>
      <c r="N135" s="43"/>
      <c r="O135" s="30"/>
      <c r="P135" s="394"/>
      <c r="Q135" s="395"/>
      <c r="R135" s="395"/>
      <c r="S135" s="396"/>
      <c r="T135" s="405"/>
      <c r="U135" s="406"/>
      <c r="V135" s="406"/>
      <c r="W135" s="406"/>
      <c r="X135" s="406"/>
      <c r="Y135" s="406"/>
      <c r="Z135" s="406"/>
      <c r="AA135" s="407"/>
      <c r="AB135" s="43"/>
      <c r="AC135" s="27"/>
      <c r="AD135" s="394"/>
      <c r="AE135" s="395"/>
      <c r="AF135" s="396"/>
      <c r="AG135" s="362"/>
      <c r="AH135" s="363"/>
      <c r="AI135" s="364"/>
      <c r="AJ135" s="405"/>
      <c r="AK135" s="406"/>
      <c r="AL135" s="407"/>
      <c r="AM135" s="27"/>
      <c r="AN135" s="27"/>
      <c r="AO135" s="394"/>
      <c r="AP135" s="395"/>
      <c r="AQ135" s="396"/>
      <c r="AR135" s="400"/>
      <c r="AS135" s="401"/>
      <c r="AT135" s="402"/>
    </row>
    <row r="136" spans="2:46" ht="28.5" customHeight="1" x14ac:dyDescent="0.45">
      <c r="B136" s="50"/>
      <c r="C136" s="50"/>
      <c r="D136" s="50"/>
      <c r="E136" s="43"/>
      <c r="F136" s="43"/>
      <c r="G136" s="43"/>
      <c r="H136" s="43"/>
      <c r="I136" s="43"/>
      <c r="J136" s="43"/>
      <c r="K136" s="43"/>
      <c r="L136" s="43"/>
      <c r="M136" s="43"/>
      <c r="N136" s="43"/>
      <c r="O136" s="43"/>
      <c r="P136" s="30"/>
      <c r="Q136" s="39"/>
      <c r="R136" s="39"/>
      <c r="S136" s="39"/>
      <c r="T136" s="43"/>
      <c r="U136" s="43"/>
      <c r="V136" s="43"/>
      <c r="W136" s="43"/>
      <c r="X136" s="43"/>
      <c r="Y136" s="43"/>
      <c r="Z136" s="43"/>
      <c r="AA136" s="43"/>
      <c r="AB136" s="43"/>
      <c r="AC136" s="43"/>
      <c r="AD136" s="43"/>
      <c r="AF136" s="39"/>
      <c r="AG136" s="39"/>
      <c r="AH136" s="39"/>
      <c r="AI136" s="37"/>
      <c r="AJ136" s="37"/>
      <c r="AK136" s="37"/>
      <c r="AL136" s="43"/>
      <c r="AM136" s="43"/>
      <c r="AN136" s="43"/>
    </row>
    <row r="137" spans="2:46" ht="28.5" customHeight="1" x14ac:dyDescent="0.45">
      <c r="B137" s="374" t="s">
        <v>170</v>
      </c>
      <c r="C137" s="374"/>
      <c r="D137" s="374"/>
      <c r="E137" s="374"/>
      <c r="F137" s="374"/>
      <c r="G137" s="374"/>
      <c r="H137" s="374"/>
      <c r="I137" s="374"/>
      <c r="J137" s="374"/>
      <c r="K137" s="374"/>
      <c r="L137" s="374"/>
      <c r="M137" s="374"/>
      <c r="N137" s="374"/>
      <c r="O137" s="374"/>
      <c r="P137" s="374"/>
      <c r="Q137" s="374"/>
      <c r="R137" s="374"/>
      <c r="S137" s="374"/>
      <c r="T137" s="374"/>
      <c r="U137" s="374"/>
      <c r="V137" s="374"/>
      <c r="W137" s="374"/>
      <c r="X137" s="374"/>
      <c r="Y137" s="374"/>
      <c r="Z137" s="374"/>
      <c r="AA137" s="374"/>
      <c r="AB137" s="374"/>
      <c r="AC137" s="374"/>
      <c r="AD137" s="374"/>
      <c r="AE137" s="374"/>
      <c r="AF137" s="374"/>
      <c r="AG137" s="374"/>
      <c r="AH137" s="374"/>
      <c r="AI137" s="39"/>
      <c r="AJ137" s="37"/>
      <c r="AK137" s="375" t="s">
        <v>171</v>
      </c>
      <c r="AL137" s="375"/>
      <c r="AM137" s="375"/>
      <c r="AN137" s="375"/>
      <c r="AO137" s="375"/>
      <c r="AP137" s="375"/>
      <c r="AQ137" s="375"/>
      <c r="AR137" s="375"/>
      <c r="AS137" s="375"/>
      <c r="AT137" s="375"/>
    </row>
    <row r="138" spans="2:46" ht="28.5" customHeight="1" x14ac:dyDescent="0.45">
      <c r="B138" s="373" t="s">
        <v>140</v>
      </c>
      <c r="C138" s="368"/>
      <c r="D138" s="369"/>
      <c r="E138" s="355" t="s">
        <v>172</v>
      </c>
      <c r="F138" s="355"/>
      <c r="G138" s="355"/>
      <c r="H138" s="355"/>
      <c r="I138" s="355"/>
      <c r="J138" s="355"/>
      <c r="K138" s="355"/>
      <c r="L138" s="355"/>
      <c r="M138" s="355"/>
      <c r="N138" s="355"/>
      <c r="O138" s="355"/>
      <c r="P138" s="355"/>
      <c r="Q138" s="355"/>
      <c r="R138" s="355"/>
      <c r="S138" s="355"/>
      <c r="T138" s="355"/>
      <c r="U138" s="355"/>
      <c r="V138" s="355"/>
      <c r="W138" s="355"/>
      <c r="X138" s="355"/>
      <c r="Y138" s="355"/>
      <c r="Z138" s="355"/>
      <c r="AA138" s="355"/>
      <c r="AB138" s="355"/>
      <c r="AC138" s="355"/>
      <c r="AD138" s="355"/>
      <c r="AE138" s="355"/>
      <c r="AF138" s="355"/>
      <c r="AG138" s="355"/>
      <c r="AH138" s="355"/>
      <c r="AI138" s="37"/>
      <c r="AJ138" s="37"/>
      <c r="AK138" s="424" t="s">
        <v>143</v>
      </c>
      <c r="AL138" s="424"/>
      <c r="AM138" s="424"/>
      <c r="AN138" s="424"/>
      <c r="AO138" s="424"/>
      <c r="AP138" s="424"/>
      <c r="AQ138" s="424"/>
      <c r="AR138" s="424"/>
      <c r="AS138" s="424"/>
      <c r="AT138" s="424"/>
    </row>
    <row r="139" spans="2:46" ht="28.5" customHeight="1" x14ac:dyDescent="0.45">
      <c r="B139" s="362"/>
      <c r="C139" s="363"/>
      <c r="D139" s="364"/>
      <c r="E139" s="355" t="s">
        <v>173</v>
      </c>
      <c r="F139" s="355"/>
      <c r="G139" s="355"/>
      <c r="H139" s="355"/>
      <c r="I139" s="355"/>
      <c r="J139" s="355"/>
      <c r="K139" s="355"/>
      <c r="L139" s="355"/>
      <c r="M139" s="355"/>
      <c r="N139" s="355"/>
      <c r="O139" s="355"/>
      <c r="P139" s="355"/>
      <c r="Q139" s="355"/>
      <c r="R139" s="355"/>
      <c r="S139" s="355"/>
      <c r="T139" s="355"/>
      <c r="U139" s="355"/>
      <c r="V139" s="355"/>
      <c r="W139" s="355"/>
      <c r="X139" s="355"/>
      <c r="Y139" s="355"/>
      <c r="Z139" s="355"/>
      <c r="AA139" s="355"/>
      <c r="AB139" s="355"/>
      <c r="AC139" s="355"/>
      <c r="AD139" s="355"/>
      <c r="AE139" s="355"/>
      <c r="AF139" s="355"/>
      <c r="AG139" s="355"/>
      <c r="AH139" s="355"/>
      <c r="AI139" s="37"/>
      <c r="AJ139" s="37"/>
      <c r="AK139" s="424" t="s">
        <v>192</v>
      </c>
      <c r="AL139" s="424"/>
      <c r="AM139" s="424"/>
      <c r="AN139" s="424"/>
      <c r="AO139" s="424"/>
      <c r="AP139" s="424"/>
      <c r="AQ139" s="424"/>
      <c r="AR139" s="424"/>
      <c r="AS139" s="424"/>
      <c r="AT139" s="424"/>
    </row>
    <row r="140" spans="2:46" ht="28.5" customHeight="1" x14ac:dyDescent="0.45">
      <c r="B140" s="356" t="s">
        <v>144</v>
      </c>
      <c r="C140" s="357"/>
      <c r="D140" s="358"/>
      <c r="E140" s="356" t="s">
        <v>175</v>
      </c>
      <c r="F140" s="357"/>
      <c r="G140" s="358"/>
      <c r="H140" s="356" t="s">
        <v>176</v>
      </c>
      <c r="I140" s="357"/>
      <c r="J140" s="358"/>
      <c r="K140" s="356" t="s">
        <v>177</v>
      </c>
      <c r="L140" s="357"/>
      <c r="M140" s="358"/>
      <c r="N140" s="356" t="s">
        <v>178</v>
      </c>
      <c r="O140" s="357"/>
      <c r="P140" s="358"/>
      <c r="Q140" s="356" t="s">
        <v>179</v>
      </c>
      <c r="R140" s="357"/>
      <c r="S140" s="358"/>
      <c r="T140" s="356" t="s">
        <v>180</v>
      </c>
      <c r="U140" s="357"/>
      <c r="V140" s="358"/>
      <c r="W140" s="356" t="s">
        <v>181</v>
      </c>
      <c r="X140" s="357"/>
      <c r="Y140" s="358"/>
      <c r="Z140" s="356" t="s">
        <v>182</v>
      </c>
      <c r="AA140" s="357"/>
      <c r="AB140" s="358"/>
      <c r="AC140" s="356" t="s">
        <v>183</v>
      </c>
      <c r="AD140" s="357"/>
      <c r="AE140" s="358"/>
      <c r="AF140" s="356" t="s">
        <v>184</v>
      </c>
      <c r="AG140" s="357"/>
      <c r="AH140" s="358"/>
      <c r="AI140" s="37"/>
      <c r="AJ140" s="37"/>
      <c r="AK140" s="420" t="s">
        <v>185</v>
      </c>
      <c r="AL140" s="420"/>
      <c r="AM140" s="420"/>
      <c r="AN140" s="420"/>
      <c r="AO140" s="420"/>
      <c r="AP140" s="420"/>
      <c r="AQ140" s="420"/>
      <c r="AR140" s="420"/>
      <c r="AS140" s="420"/>
      <c r="AT140" s="420"/>
    </row>
    <row r="141" spans="2:46" ht="28.5" customHeight="1" x14ac:dyDescent="0.45">
      <c r="B141" s="382" t="s">
        <v>148</v>
      </c>
      <c r="C141" s="383"/>
      <c r="D141" s="384"/>
      <c r="E141" s="421">
        <v>0</v>
      </c>
      <c r="F141" s="422"/>
      <c r="G141" s="423"/>
      <c r="H141" s="421">
        <v>5400</v>
      </c>
      <c r="I141" s="422"/>
      <c r="J141" s="423"/>
      <c r="K141" s="421">
        <v>0</v>
      </c>
      <c r="L141" s="422"/>
      <c r="M141" s="423"/>
      <c r="N141" s="421">
        <v>0</v>
      </c>
      <c r="O141" s="422"/>
      <c r="P141" s="423"/>
      <c r="Q141" s="421">
        <v>0</v>
      </c>
      <c r="R141" s="422"/>
      <c r="S141" s="423"/>
      <c r="T141" s="421">
        <v>0</v>
      </c>
      <c r="U141" s="422"/>
      <c r="V141" s="423"/>
      <c r="W141" s="421">
        <v>0</v>
      </c>
      <c r="X141" s="422"/>
      <c r="Y141" s="423"/>
      <c r="Z141" s="421">
        <v>0</v>
      </c>
      <c r="AA141" s="422"/>
      <c r="AB141" s="423"/>
      <c r="AC141" s="421">
        <v>1920</v>
      </c>
      <c r="AD141" s="422"/>
      <c r="AE141" s="423"/>
      <c r="AF141" s="421">
        <v>2400</v>
      </c>
      <c r="AG141" s="422"/>
      <c r="AH141" s="423"/>
      <c r="AI141" s="37"/>
      <c r="AJ141" s="37"/>
      <c r="AK141" s="420"/>
      <c r="AL141" s="420"/>
      <c r="AM141" s="420"/>
      <c r="AN141" s="420"/>
      <c r="AO141" s="420"/>
      <c r="AP141" s="420"/>
      <c r="AQ141" s="420"/>
      <c r="AR141" s="420"/>
      <c r="AS141" s="420"/>
      <c r="AT141" s="420"/>
    </row>
    <row r="142" spans="2:46" ht="28.5" customHeight="1" x14ac:dyDescent="0.45">
      <c r="B142" s="382" t="s">
        <v>150</v>
      </c>
      <c r="C142" s="383"/>
      <c r="D142" s="384"/>
      <c r="E142" s="421">
        <v>0</v>
      </c>
      <c r="F142" s="422"/>
      <c r="G142" s="423"/>
      <c r="H142" s="421">
        <v>0</v>
      </c>
      <c r="I142" s="422"/>
      <c r="J142" s="423"/>
      <c r="K142" s="421">
        <v>0</v>
      </c>
      <c r="L142" s="422"/>
      <c r="M142" s="423"/>
      <c r="N142" s="421">
        <v>0</v>
      </c>
      <c r="O142" s="422"/>
      <c r="P142" s="423"/>
      <c r="Q142" s="421">
        <v>0</v>
      </c>
      <c r="R142" s="422"/>
      <c r="S142" s="423"/>
      <c r="T142" s="421">
        <v>0</v>
      </c>
      <c r="U142" s="422"/>
      <c r="V142" s="423"/>
      <c r="W142" s="421">
        <v>0</v>
      </c>
      <c r="X142" s="422"/>
      <c r="Y142" s="423"/>
      <c r="Z142" s="421">
        <v>0</v>
      </c>
      <c r="AA142" s="422"/>
      <c r="AB142" s="423"/>
      <c r="AC142" s="421">
        <v>0</v>
      </c>
      <c r="AD142" s="422"/>
      <c r="AE142" s="423"/>
      <c r="AF142" s="421">
        <v>0</v>
      </c>
      <c r="AG142" s="422"/>
      <c r="AH142" s="423"/>
      <c r="AI142" s="37"/>
      <c r="AJ142" s="37"/>
      <c r="AK142" s="53"/>
      <c r="AL142" s="54"/>
      <c r="AM142" s="54"/>
      <c r="AN142" s="54"/>
      <c r="AO142" s="54"/>
      <c r="AP142" s="54"/>
    </row>
    <row r="143" spans="2:46" ht="28.5" customHeight="1" x14ac:dyDescent="0.45">
      <c r="B143" s="382" t="s">
        <v>152</v>
      </c>
      <c r="C143" s="383"/>
      <c r="D143" s="384"/>
      <c r="E143" s="421">
        <v>0</v>
      </c>
      <c r="F143" s="422"/>
      <c r="G143" s="423"/>
      <c r="H143" s="421">
        <v>0</v>
      </c>
      <c r="I143" s="422"/>
      <c r="J143" s="423"/>
      <c r="K143" s="421">
        <v>0</v>
      </c>
      <c r="L143" s="422"/>
      <c r="M143" s="423"/>
      <c r="N143" s="421">
        <v>0</v>
      </c>
      <c r="O143" s="422"/>
      <c r="P143" s="423"/>
      <c r="Q143" s="421">
        <v>0</v>
      </c>
      <c r="R143" s="422"/>
      <c r="S143" s="423"/>
      <c r="T143" s="421">
        <v>0</v>
      </c>
      <c r="U143" s="422"/>
      <c r="V143" s="423"/>
      <c r="W143" s="421">
        <v>0</v>
      </c>
      <c r="X143" s="422"/>
      <c r="Y143" s="423"/>
      <c r="Z143" s="421">
        <v>0</v>
      </c>
      <c r="AA143" s="422"/>
      <c r="AB143" s="423"/>
      <c r="AC143" s="421">
        <v>0</v>
      </c>
      <c r="AD143" s="422"/>
      <c r="AE143" s="423"/>
      <c r="AF143" s="421">
        <v>0</v>
      </c>
      <c r="AG143" s="422"/>
      <c r="AH143" s="423"/>
      <c r="AI143" s="37"/>
      <c r="AJ143" s="37"/>
      <c r="AK143" s="53"/>
      <c r="AL143" s="54"/>
      <c r="AM143" s="54"/>
      <c r="AN143" s="54"/>
      <c r="AO143" s="54"/>
      <c r="AP143" s="54"/>
    </row>
    <row r="144" spans="2:46" ht="28.5" customHeight="1" x14ac:dyDescent="0.45">
      <c r="B144" s="382" t="s">
        <v>154</v>
      </c>
      <c r="C144" s="383"/>
      <c r="D144" s="384"/>
      <c r="E144" s="421">
        <v>0</v>
      </c>
      <c r="F144" s="422"/>
      <c r="G144" s="423"/>
      <c r="H144" s="421">
        <v>0</v>
      </c>
      <c r="I144" s="422"/>
      <c r="J144" s="423"/>
      <c r="K144" s="421">
        <v>0</v>
      </c>
      <c r="L144" s="422"/>
      <c r="M144" s="423"/>
      <c r="N144" s="421">
        <v>0</v>
      </c>
      <c r="O144" s="422"/>
      <c r="P144" s="423"/>
      <c r="Q144" s="421">
        <v>0</v>
      </c>
      <c r="R144" s="422"/>
      <c r="S144" s="423"/>
      <c r="T144" s="421">
        <v>0</v>
      </c>
      <c r="U144" s="422"/>
      <c r="V144" s="423"/>
      <c r="W144" s="421">
        <v>0</v>
      </c>
      <c r="X144" s="422"/>
      <c r="Y144" s="423"/>
      <c r="Z144" s="421">
        <v>0</v>
      </c>
      <c r="AA144" s="422"/>
      <c r="AB144" s="423"/>
      <c r="AC144" s="421">
        <v>0</v>
      </c>
      <c r="AD144" s="422"/>
      <c r="AE144" s="423"/>
      <c r="AF144" s="421">
        <v>0</v>
      </c>
      <c r="AG144" s="422"/>
      <c r="AH144" s="423"/>
      <c r="AI144" s="37"/>
      <c r="AJ144" s="37"/>
      <c r="AK144" s="53"/>
      <c r="AL144" s="54"/>
      <c r="AM144" s="54"/>
      <c r="AN144" s="54"/>
      <c r="AO144" s="54"/>
      <c r="AP144" s="54"/>
    </row>
    <row r="145" spans="2:42" ht="28.5" customHeight="1" x14ac:dyDescent="0.45">
      <c r="B145" s="382" t="s">
        <v>156</v>
      </c>
      <c r="C145" s="383"/>
      <c r="D145" s="384"/>
      <c r="E145" s="421">
        <v>0</v>
      </c>
      <c r="F145" s="422"/>
      <c r="G145" s="423"/>
      <c r="H145" s="421">
        <v>0</v>
      </c>
      <c r="I145" s="422"/>
      <c r="J145" s="423"/>
      <c r="K145" s="421">
        <v>0</v>
      </c>
      <c r="L145" s="422"/>
      <c r="M145" s="423"/>
      <c r="N145" s="421">
        <v>0</v>
      </c>
      <c r="O145" s="422"/>
      <c r="P145" s="423"/>
      <c r="Q145" s="421">
        <v>0</v>
      </c>
      <c r="R145" s="422"/>
      <c r="S145" s="423"/>
      <c r="T145" s="421">
        <v>0</v>
      </c>
      <c r="U145" s="422"/>
      <c r="V145" s="423"/>
      <c r="W145" s="421">
        <v>0</v>
      </c>
      <c r="X145" s="422"/>
      <c r="Y145" s="423"/>
      <c r="Z145" s="421">
        <v>0</v>
      </c>
      <c r="AA145" s="422"/>
      <c r="AB145" s="423"/>
      <c r="AC145" s="421">
        <v>6240</v>
      </c>
      <c r="AD145" s="422"/>
      <c r="AE145" s="423"/>
      <c r="AF145" s="421">
        <v>6720</v>
      </c>
      <c r="AG145" s="422"/>
      <c r="AH145" s="423"/>
      <c r="AI145" s="37"/>
      <c r="AJ145" s="37"/>
      <c r="AK145" s="53"/>
      <c r="AL145" s="54"/>
      <c r="AM145" s="54"/>
      <c r="AN145" s="54"/>
      <c r="AO145" s="54"/>
      <c r="AP145" s="54"/>
    </row>
    <row r="146" spans="2:42" ht="28.5" customHeight="1" x14ac:dyDescent="0.45">
      <c r="B146" s="382" t="s">
        <v>158</v>
      </c>
      <c r="C146" s="383"/>
      <c r="D146" s="384"/>
      <c r="E146" s="421">
        <v>0</v>
      </c>
      <c r="F146" s="422"/>
      <c r="G146" s="423"/>
      <c r="H146" s="421">
        <v>0</v>
      </c>
      <c r="I146" s="422"/>
      <c r="J146" s="423"/>
      <c r="K146" s="421">
        <v>0</v>
      </c>
      <c r="L146" s="422"/>
      <c r="M146" s="423"/>
      <c r="N146" s="421">
        <v>0</v>
      </c>
      <c r="O146" s="422"/>
      <c r="P146" s="423"/>
      <c r="Q146" s="421">
        <v>0</v>
      </c>
      <c r="R146" s="422"/>
      <c r="S146" s="423"/>
      <c r="T146" s="421">
        <v>0</v>
      </c>
      <c r="U146" s="422"/>
      <c r="V146" s="423"/>
      <c r="W146" s="421">
        <v>0</v>
      </c>
      <c r="X146" s="422"/>
      <c r="Y146" s="423"/>
      <c r="Z146" s="421">
        <v>12000</v>
      </c>
      <c r="AA146" s="422"/>
      <c r="AB146" s="423"/>
      <c r="AC146" s="421">
        <v>21840</v>
      </c>
      <c r="AD146" s="422"/>
      <c r="AE146" s="423"/>
      <c r="AF146" s="421">
        <v>22320</v>
      </c>
      <c r="AG146" s="422"/>
      <c r="AH146" s="423"/>
      <c r="AI146" s="37"/>
      <c r="AJ146" s="37"/>
      <c r="AK146" s="53"/>
      <c r="AL146" s="54"/>
      <c r="AM146" s="54"/>
      <c r="AN146" s="54"/>
      <c r="AO146" s="54"/>
      <c r="AP146" s="54"/>
    </row>
    <row r="147" spans="2:42" ht="28.5" customHeight="1" x14ac:dyDescent="0.45">
      <c r="B147" s="382" t="s">
        <v>161</v>
      </c>
      <c r="C147" s="383"/>
      <c r="D147" s="384"/>
      <c r="E147" s="421">
        <v>0</v>
      </c>
      <c r="F147" s="422"/>
      <c r="G147" s="423"/>
      <c r="H147" s="421">
        <v>0</v>
      </c>
      <c r="I147" s="422"/>
      <c r="J147" s="423"/>
      <c r="K147" s="421">
        <v>0</v>
      </c>
      <c r="L147" s="422"/>
      <c r="M147" s="423"/>
      <c r="N147" s="421">
        <v>0</v>
      </c>
      <c r="O147" s="422"/>
      <c r="P147" s="423"/>
      <c r="Q147" s="421">
        <v>840</v>
      </c>
      <c r="R147" s="422"/>
      <c r="S147" s="423"/>
      <c r="T147" s="421">
        <v>0</v>
      </c>
      <c r="U147" s="422"/>
      <c r="V147" s="423"/>
      <c r="W147" s="421">
        <v>11280</v>
      </c>
      <c r="X147" s="422"/>
      <c r="Y147" s="423"/>
      <c r="Z147" s="421">
        <v>25560</v>
      </c>
      <c r="AA147" s="422"/>
      <c r="AB147" s="423"/>
      <c r="AC147" s="421">
        <v>35400</v>
      </c>
      <c r="AD147" s="422"/>
      <c r="AE147" s="423"/>
      <c r="AF147" s="421">
        <v>35760</v>
      </c>
      <c r="AG147" s="422"/>
      <c r="AH147" s="423"/>
      <c r="AI147" s="37"/>
      <c r="AJ147" s="37"/>
      <c r="AK147" s="53"/>
      <c r="AL147" s="54"/>
      <c r="AM147" s="54"/>
      <c r="AN147" s="54"/>
      <c r="AO147" s="54"/>
      <c r="AP147" s="54"/>
    </row>
    <row r="148" spans="2:42" ht="28.5" customHeight="1" x14ac:dyDescent="0.45">
      <c r="B148" s="382" t="s">
        <v>163</v>
      </c>
      <c r="C148" s="383"/>
      <c r="D148" s="384"/>
      <c r="E148" s="421">
        <v>0</v>
      </c>
      <c r="F148" s="422"/>
      <c r="G148" s="423"/>
      <c r="H148" s="421">
        <v>0</v>
      </c>
      <c r="I148" s="422"/>
      <c r="J148" s="423"/>
      <c r="K148" s="421">
        <v>0</v>
      </c>
      <c r="L148" s="422"/>
      <c r="M148" s="423"/>
      <c r="N148" s="421">
        <v>0</v>
      </c>
      <c r="O148" s="422"/>
      <c r="P148" s="423"/>
      <c r="Q148" s="421">
        <v>0</v>
      </c>
      <c r="R148" s="422"/>
      <c r="S148" s="423"/>
      <c r="T148" s="421">
        <v>0</v>
      </c>
      <c r="U148" s="422"/>
      <c r="V148" s="423"/>
      <c r="W148" s="421">
        <v>0</v>
      </c>
      <c r="X148" s="422"/>
      <c r="Y148" s="423"/>
      <c r="Z148" s="421">
        <v>13320</v>
      </c>
      <c r="AA148" s="422"/>
      <c r="AB148" s="423"/>
      <c r="AC148" s="421">
        <v>23640</v>
      </c>
      <c r="AD148" s="422"/>
      <c r="AE148" s="423"/>
      <c r="AF148" s="421">
        <v>24120</v>
      </c>
      <c r="AG148" s="422"/>
      <c r="AH148" s="423"/>
      <c r="AI148" s="37"/>
      <c r="AJ148" s="37"/>
      <c r="AK148" s="53"/>
      <c r="AL148" s="54"/>
      <c r="AM148" s="54"/>
      <c r="AN148" s="54"/>
      <c r="AO148" s="54"/>
      <c r="AP148" s="54"/>
    </row>
    <row r="149" spans="2:42" ht="28.5" customHeight="1" x14ac:dyDescent="0.45">
      <c r="B149" s="382" t="s">
        <v>165</v>
      </c>
      <c r="C149" s="383"/>
      <c r="D149" s="384"/>
      <c r="E149" s="421">
        <v>0</v>
      </c>
      <c r="F149" s="422"/>
      <c r="G149" s="423"/>
      <c r="H149" s="421">
        <v>0</v>
      </c>
      <c r="I149" s="422"/>
      <c r="J149" s="423"/>
      <c r="K149" s="421">
        <v>0</v>
      </c>
      <c r="L149" s="422"/>
      <c r="M149" s="423"/>
      <c r="N149" s="421">
        <v>0</v>
      </c>
      <c r="O149" s="422"/>
      <c r="P149" s="423"/>
      <c r="Q149" s="421">
        <v>0</v>
      </c>
      <c r="R149" s="422"/>
      <c r="S149" s="423"/>
      <c r="T149" s="421">
        <v>0</v>
      </c>
      <c r="U149" s="422"/>
      <c r="V149" s="423"/>
      <c r="W149" s="421">
        <v>0</v>
      </c>
      <c r="X149" s="422"/>
      <c r="Y149" s="423"/>
      <c r="Z149" s="421">
        <v>0</v>
      </c>
      <c r="AA149" s="422"/>
      <c r="AB149" s="423"/>
      <c r="AC149" s="421">
        <v>0</v>
      </c>
      <c r="AD149" s="422"/>
      <c r="AE149" s="423"/>
      <c r="AF149" s="421">
        <v>0</v>
      </c>
      <c r="AG149" s="422"/>
      <c r="AH149" s="423"/>
      <c r="AI149" s="37"/>
      <c r="AJ149" s="37"/>
      <c r="AK149" s="53"/>
      <c r="AL149" s="54"/>
      <c r="AM149" s="54"/>
      <c r="AN149" s="54"/>
      <c r="AO149" s="54"/>
      <c r="AP149" s="54"/>
    </row>
    <row r="150" spans="2:42" ht="28.5" customHeight="1" x14ac:dyDescent="0.45">
      <c r="B150" s="382" t="s">
        <v>167</v>
      </c>
      <c r="C150" s="383"/>
      <c r="D150" s="384"/>
      <c r="E150" s="421">
        <v>0</v>
      </c>
      <c r="F150" s="422"/>
      <c r="G150" s="423"/>
      <c r="H150" s="421">
        <v>0</v>
      </c>
      <c r="I150" s="422"/>
      <c r="J150" s="423"/>
      <c r="K150" s="421">
        <v>0</v>
      </c>
      <c r="L150" s="422"/>
      <c r="M150" s="423"/>
      <c r="N150" s="421">
        <v>0</v>
      </c>
      <c r="O150" s="422"/>
      <c r="P150" s="423"/>
      <c r="Q150" s="421">
        <v>0</v>
      </c>
      <c r="R150" s="422"/>
      <c r="S150" s="423"/>
      <c r="T150" s="421">
        <v>0</v>
      </c>
      <c r="U150" s="422"/>
      <c r="V150" s="423"/>
      <c r="W150" s="421">
        <v>0</v>
      </c>
      <c r="X150" s="422"/>
      <c r="Y150" s="423"/>
      <c r="Z150" s="421">
        <v>0</v>
      </c>
      <c r="AA150" s="422"/>
      <c r="AB150" s="423"/>
      <c r="AC150" s="421">
        <v>0</v>
      </c>
      <c r="AD150" s="422"/>
      <c r="AE150" s="423"/>
      <c r="AF150" s="421">
        <v>0</v>
      </c>
      <c r="AG150" s="422"/>
      <c r="AH150" s="423"/>
      <c r="AI150" s="37"/>
      <c r="AJ150" s="37"/>
      <c r="AK150" s="53"/>
      <c r="AL150" s="54"/>
      <c r="AM150" s="54"/>
      <c r="AN150" s="54"/>
      <c r="AO150" s="54"/>
      <c r="AP150" s="54"/>
    </row>
    <row r="151" spans="2:42" ht="28.5" customHeight="1" x14ac:dyDescent="0.45">
      <c r="B151" s="382" t="s">
        <v>169</v>
      </c>
      <c r="C151" s="383"/>
      <c r="D151" s="384"/>
      <c r="E151" s="421">
        <v>0</v>
      </c>
      <c r="F151" s="422"/>
      <c r="G151" s="423"/>
      <c r="H151" s="421">
        <v>0</v>
      </c>
      <c r="I151" s="422"/>
      <c r="J151" s="423"/>
      <c r="K151" s="421">
        <v>0</v>
      </c>
      <c r="L151" s="422"/>
      <c r="M151" s="423"/>
      <c r="N151" s="421">
        <v>0</v>
      </c>
      <c r="O151" s="422"/>
      <c r="P151" s="423"/>
      <c r="Q151" s="421">
        <v>0</v>
      </c>
      <c r="R151" s="422"/>
      <c r="S151" s="423"/>
      <c r="T151" s="421">
        <v>0</v>
      </c>
      <c r="U151" s="422"/>
      <c r="V151" s="423"/>
      <c r="W151" s="421">
        <v>0</v>
      </c>
      <c r="X151" s="422"/>
      <c r="Y151" s="423"/>
      <c r="Z151" s="421">
        <v>7920</v>
      </c>
      <c r="AA151" s="422"/>
      <c r="AB151" s="423"/>
      <c r="AC151" s="421">
        <v>5160</v>
      </c>
      <c r="AD151" s="422"/>
      <c r="AE151" s="423"/>
      <c r="AF151" s="421">
        <v>4200</v>
      </c>
      <c r="AG151" s="422"/>
      <c r="AH151" s="423"/>
      <c r="AI151" s="37"/>
      <c r="AJ151" s="37"/>
      <c r="AK151" s="53"/>
      <c r="AL151" s="54"/>
      <c r="AM151" s="54"/>
      <c r="AN151" s="54"/>
      <c r="AO151" s="54"/>
      <c r="AP151" s="54"/>
    </row>
    <row r="152" spans="2:42" ht="28.5" customHeight="1" x14ac:dyDescent="0.45">
      <c r="AK152" s="53"/>
      <c r="AL152" s="54"/>
      <c r="AM152" s="54"/>
      <c r="AN152" s="54"/>
      <c r="AO152" s="54"/>
      <c r="AP152" s="54"/>
    </row>
    <row r="153" spans="2:42" ht="28.5" customHeight="1" x14ac:dyDescent="0.2">
      <c r="B153" s="425" t="s">
        <v>186</v>
      </c>
      <c r="C153" s="425"/>
      <c r="D153" s="425"/>
      <c r="E153" s="425"/>
      <c r="F153" s="425"/>
      <c r="G153" s="425"/>
      <c r="H153" s="43"/>
      <c r="I153" s="43"/>
      <c r="J153" s="43"/>
      <c r="K153" s="29"/>
      <c r="L153" s="43"/>
      <c r="M153" s="43"/>
      <c r="N153" s="30"/>
      <c r="O153" s="44"/>
      <c r="P153" s="44"/>
      <c r="Q153" s="44"/>
      <c r="R153" s="37"/>
      <c r="S153" s="37"/>
      <c r="T153" s="37"/>
      <c r="U153" s="43"/>
      <c r="V153" s="43"/>
      <c r="W153" s="43"/>
      <c r="X153" s="43"/>
      <c r="Y153" s="43"/>
      <c r="Z153" s="43"/>
      <c r="AA153" s="43"/>
      <c r="AB153" s="44"/>
      <c r="AC153" s="44"/>
      <c r="AD153" s="44"/>
      <c r="AE153" s="37"/>
    </row>
    <row r="154" spans="2:42" ht="28.5" customHeight="1" x14ac:dyDescent="0.45">
      <c r="B154" s="355" t="s">
        <v>172</v>
      </c>
      <c r="C154" s="355"/>
      <c r="D154" s="355"/>
      <c r="E154" s="355" t="s">
        <v>149</v>
      </c>
      <c r="F154" s="355"/>
      <c r="G154" s="355"/>
      <c r="H154" s="355" t="s">
        <v>151</v>
      </c>
      <c r="I154" s="355"/>
      <c r="J154" s="355"/>
      <c r="K154" s="355" t="s">
        <v>153</v>
      </c>
      <c r="L154" s="355"/>
      <c r="M154" s="355"/>
      <c r="N154" s="355" t="s">
        <v>155</v>
      </c>
      <c r="O154" s="355"/>
      <c r="P154" s="355"/>
      <c r="Q154" s="355" t="s">
        <v>187</v>
      </c>
      <c r="R154" s="355"/>
      <c r="S154" s="355"/>
      <c r="T154" s="355" t="s">
        <v>159</v>
      </c>
      <c r="U154" s="355"/>
      <c r="V154" s="355"/>
      <c r="W154" s="355" t="s">
        <v>162</v>
      </c>
      <c r="X154" s="355"/>
      <c r="Y154" s="355"/>
      <c r="Z154" s="355" t="s">
        <v>164</v>
      </c>
      <c r="AA154" s="355"/>
      <c r="AB154" s="355"/>
      <c r="AC154" s="355" t="s">
        <v>188</v>
      </c>
      <c r="AD154" s="355"/>
      <c r="AE154" s="355"/>
      <c r="AF154" s="420" t="s">
        <v>189</v>
      </c>
      <c r="AG154" s="420"/>
      <c r="AH154" s="420"/>
    </row>
    <row r="155" spans="2:42" ht="28.5" customHeight="1" x14ac:dyDescent="0.45">
      <c r="B155" s="355" t="s">
        <v>145</v>
      </c>
      <c r="C155" s="355"/>
      <c r="D155" s="355"/>
      <c r="E155" s="427">
        <v>1</v>
      </c>
      <c r="F155" s="428"/>
      <c r="G155" s="429"/>
      <c r="H155" s="426">
        <v>0.87</v>
      </c>
      <c r="I155" s="426"/>
      <c r="J155" s="426"/>
      <c r="K155" s="426">
        <v>0.75</v>
      </c>
      <c r="L155" s="426"/>
      <c r="M155" s="426"/>
      <c r="N155" s="426">
        <v>0.66</v>
      </c>
      <c r="O155" s="426"/>
      <c r="P155" s="426"/>
      <c r="Q155" s="426">
        <v>0.59</v>
      </c>
      <c r="R155" s="426"/>
      <c r="S155" s="426"/>
      <c r="T155" s="426">
        <v>0.57999999999999996</v>
      </c>
      <c r="U155" s="426"/>
      <c r="V155" s="426"/>
      <c r="W155" s="426">
        <v>0.55000000000000004</v>
      </c>
      <c r="X155" s="426"/>
      <c r="Y155" s="426"/>
      <c r="Z155" s="426">
        <v>0.52</v>
      </c>
      <c r="AA155" s="426"/>
      <c r="AB155" s="426"/>
      <c r="AC155" s="426">
        <v>0.5</v>
      </c>
      <c r="AD155" s="426"/>
      <c r="AE155" s="426"/>
      <c r="AF155" s="426">
        <v>0.5</v>
      </c>
      <c r="AG155" s="426"/>
      <c r="AH155" s="426"/>
    </row>
  </sheetData>
  <mergeCells count="1133">
    <mergeCell ref="T155:V155"/>
    <mergeCell ref="W155:Y155"/>
    <mergeCell ref="Z155:AB155"/>
    <mergeCell ref="AC155:AE155"/>
    <mergeCell ref="AF155:AH155"/>
    <mergeCell ref="B155:D155"/>
    <mergeCell ref="E155:G155"/>
    <mergeCell ref="H155:J155"/>
    <mergeCell ref="K155:M155"/>
    <mergeCell ref="N155:P155"/>
    <mergeCell ref="Q155:S155"/>
    <mergeCell ref="Q154:S154"/>
    <mergeCell ref="T154:V154"/>
    <mergeCell ref="W154:Y154"/>
    <mergeCell ref="Z154:AB154"/>
    <mergeCell ref="AC154:AE154"/>
    <mergeCell ref="AF154:AH154"/>
    <mergeCell ref="B153:G153"/>
    <mergeCell ref="B154:D154"/>
    <mergeCell ref="E154:G154"/>
    <mergeCell ref="H154:J154"/>
    <mergeCell ref="K154:M154"/>
    <mergeCell ref="N154:P154"/>
    <mergeCell ref="Q151:S151"/>
    <mergeCell ref="T151:V151"/>
    <mergeCell ref="W151:Y151"/>
    <mergeCell ref="Z151:AB151"/>
    <mergeCell ref="AC151:AE151"/>
    <mergeCell ref="AF151:AH151"/>
    <mergeCell ref="T150:V150"/>
    <mergeCell ref="W150:Y150"/>
    <mergeCell ref="Z150:AB150"/>
    <mergeCell ref="AC150:AE150"/>
    <mergeCell ref="AF150:AH150"/>
    <mergeCell ref="B151:D151"/>
    <mergeCell ref="E151:G151"/>
    <mergeCell ref="H151:J151"/>
    <mergeCell ref="K151:M151"/>
    <mergeCell ref="N151:P151"/>
    <mergeCell ref="B150:D150"/>
    <mergeCell ref="E150:G150"/>
    <mergeCell ref="H150:J150"/>
    <mergeCell ref="K150:M150"/>
    <mergeCell ref="N150:P150"/>
    <mergeCell ref="Q150:S150"/>
    <mergeCell ref="Q149:S149"/>
    <mergeCell ref="T149:V149"/>
    <mergeCell ref="W149:Y149"/>
    <mergeCell ref="Z149:AB149"/>
    <mergeCell ref="AC149:AE149"/>
    <mergeCell ref="AF149:AH149"/>
    <mergeCell ref="T148:V148"/>
    <mergeCell ref="W148:Y148"/>
    <mergeCell ref="Z148:AB148"/>
    <mergeCell ref="AC148:AE148"/>
    <mergeCell ref="AF148:AH148"/>
    <mergeCell ref="B149:D149"/>
    <mergeCell ref="E149:G149"/>
    <mergeCell ref="H149:J149"/>
    <mergeCell ref="K149:M149"/>
    <mergeCell ref="N149:P149"/>
    <mergeCell ref="B148:D148"/>
    <mergeCell ref="E148:G148"/>
    <mergeCell ref="H148:J148"/>
    <mergeCell ref="K148:M148"/>
    <mergeCell ref="N148:P148"/>
    <mergeCell ref="Q148:S148"/>
    <mergeCell ref="Q147:S147"/>
    <mergeCell ref="T147:V147"/>
    <mergeCell ref="W147:Y147"/>
    <mergeCell ref="Z147:AB147"/>
    <mergeCell ref="AC147:AE147"/>
    <mergeCell ref="AF147:AH147"/>
    <mergeCell ref="T146:V146"/>
    <mergeCell ref="W146:Y146"/>
    <mergeCell ref="Z146:AB146"/>
    <mergeCell ref="AC146:AE146"/>
    <mergeCell ref="AF146:AH146"/>
    <mergeCell ref="B147:D147"/>
    <mergeCell ref="E147:G147"/>
    <mergeCell ref="H147:J147"/>
    <mergeCell ref="K147:M147"/>
    <mergeCell ref="N147:P147"/>
    <mergeCell ref="B146:D146"/>
    <mergeCell ref="E146:G146"/>
    <mergeCell ref="H146:J146"/>
    <mergeCell ref="K146:M146"/>
    <mergeCell ref="N146:P146"/>
    <mergeCell ref="Q146:S146"/>
    <mergeCell ref="Q145:S145"/>
    <mergeCell ref="T145:V145"/>
    <mergeCell ref="W145:Y145"/>
    <mergeCell ref="Z145:AB145"/>
    <mergeCell ref="AC145:AE145"/>
    <mergeCell ref="AF145:AH145"/>
    <mergeCell ref="T144:V144"/>
    <mergeCell ref="W144:Y144"/>
    <mergeCell ref="Z144:AB144"/>
    <mergeCell ref="AC144:AE144"/>
    <mergeCell ref="AF144:AH144"/>
    <mergeCell ref="B145:D145"/>
    <mergeCell ref="E145:G145"/>
    <mergeCell ref="H145:J145"/>
    <mergeCell ref="K145:M145"/>
    <mergeCell ref="N145:P145"/>
    <mergeCell ref="W143:Y143"/>
    <mergeCell ref="Z143:AB143"/>
    <mergeCell ref="AC143:AE143"/>
    <mergeCell ref="AF143:AH143"/>
    <mergeCell ref="B144:D144"/>
    <mergeCell ref="E144:G144"/>
    <mergeCell ref="H144:J144"/>
    <mergeCell ref="K144:M144"/>
    <mergeCell ref="N144:P144"/>
    <mergeCell ref="Q144:S144"/>
    <mergeCell ref="Z142:AB142"/>
    <mergeCell ref="AC142:AE142"/>
    <mergeCell ref="AF142:AH142"/>
    <mergeCell ref="B143:D143"/>
    <mergeCell ref="E143:G143"/>
    <mergeCell ref="H143:J143"/>
    <mergeCell ref="K143:M143"/>
    <mergeCell ref="N143:P143"/>
    <mergeCell ref="Q143:S143"/>
    <mergeCell ref="T143:V143"/>
    <mergeCell ref="AC141:AE141"/>
    <mergeCell ref="AF141:AH141"/>
    <mergeCell ref="B142:D142"/>
    <mergeCell ref="E142:G142"/>
    <mergeCell ref="H142:J142"/>
    <mergeCell ref="K142:M142"/>
    <mergeCell ref="N142:P142"/>
    <mergeCell ref="Q142:S142"/>
    <mergeCell ref="T142:V142"/>
    <mergeCell ref="W142:Y142"/>
    <mergeCell ref="AK140:AT141"/>
    <mergeCell ref="B141:D141"/>
    <mergeCell ref="E141:G141"/>
    <mergeCell ref="H141:J141"/>
    <mergeCell ref="K141:M141"/>
    <mergeCell ref="N141:P141"/>
    <mergeCell ref="Q141:S141"/>
    <mergeCell ref="T141:V141"/>
    <mergeCell ref="W141:Y141"/>
    <mergeCell ref="Z141:AB141"/>
    <mergeCell ref="Q140:S140"/>
    <mergeCell ref="T140:V140"/>
    <mergeCell ref="W140:Y140"/>
    <mergeCell ref="Z140:AB140"/>
    <mergeCell ref="AC140:AE140"/>
    <mergeCell ref="AF140:AH140"/>
    <mergeCell ref="B138:D139"/>
    <mergeCell ref="E138:AH138"/>
    <mergeCell ref="AK138:AT138"/>
    <mergeCell ref="E139:AH139"/>
    <mergeCell ref="AK139:AT139"/>
    <mergeCell ref="B140:D140"/>
    <mergeCell ref="E140:G140"/>
    <mergeCell ref="H140:J140"/>
    <mergeCell ref="K140:M140"/>
    <mergeCell ref="N140:P140"/>
    <mergeCell ref="AO134:AQ135"/>
    <mergeCell ref="AR134:AT135"/>
    <mergeCell ref="B135:E135"/>
    <mergeCell ref="F135:M135"/>
    <mergeCell ref="B137:AH137"/>
    <mergeCell ref="AK137:AT137"/>
    <mergeCell ref="AJ133:AL133"/>
    <mergeCell ref="AO133:AQ133"/>
    <mergeCell ref="AR133:AT133"/>
    <mergeCell ref="B134:E134"/>
    <mergeCell ref="F134:M134"/>
    <mergeCell ref="P134:S135"/>
    <mergeCell ref="T134:AA135"/>
    <mergeCell ref="AD134:AF135"/>
    <mergeCell ref="AG134:AI135"/>
    <mergeCell ref="AJ134:AL135"/>
    <mergeCell ref="B133:E133"/>
    <mergeCell ref="F133:M133"/>
    <mergeCell ref="P133:S133"/>
    <mergeCell ref="T133:AA133"/>
    <mergeCell ref="AD133:AF133"/>
    <mergeCell ref="AG133:AI133"/>
    <mergeCell ref="AR131:AT131"/>
    <mergeCell ref="B132:E132"/>
    <mergeCell ref="F132:M132"/>
    <mergeCell ref="P132:S132"/>
    <mergeCell ref="T132:AA132"/>
    <mergeCell ref="AD132:AF132"/>
    <mergeCell ref="AG132:AI132"/>
    <mergeCell ref="AJ132:AL132"/>
    <mergeCell ref="AO132:AQ132"/>
    <mergeCell ref="AR132:AT132"/>
    <mergeCell ref="AO130:AQ130"/>
    <mergeCell ref="AR130:AT130"/>
    <mergeCell ref="B131:E131"/>
    <mergeCell ref="F131:M131"/>
    <mergeCell ref="P131:S131"/>
    <mergeCell ref="T131:AA131"/>
    <mergeCell ref="AD131:AF131"/>
    <mergeCell ref="AG131:AI131"/>
    <mergeCell ref="AJ131:AL131"/>
    <mergeCell ref="AO131:AQ131"/>
    <mergeCell ref="AJ129:AL129"/>
    <mergeCell ref="AO129:AQ129"/>
    <mergeCell ref="AR129:AT129"/>
    <mergeCell ref="B130:E130"/>
    <mergeCell ref="F130:M130"/>
    <mergeCell ref="P130:S130"/>
    <mergeCell ref="T130:AA130"/>
    <mergeCell ref="AD130:AF130"/>
    <mergeCell ref="AG130:AI130"/>
    <mergeCell ref="AJ130:AL130"/>
    <mergeCell ref="B129:E129"/>
    <mergeCell ref="F129:M129"/>
    <mergeCell ref="P129:S129"/>
    <mergeCell ref="T129:AA129"/>
    <mergeCell ref="AD129:AF129"/>
    <mergeCell ref="AG129:AI129"/>
    <mergeCell ref="AR127:AT127"/>
    <mergeCell ref="B128:E128"/>
    <mergeCell ref="F128:M128"/>
    <mergeCell ref="P128:S128"/>
    <mergeCell ref="T128:AA128"/>
    <mergeCell ref="AD128:AF128"/>
    <mergeCell ref="AG128:AI128"/>
    <mergeCell ref="AJ128:AL128"/>
    <mergeCell ref="AO128:AQ128"/>
    <mergeCell ref="AR128:AT128"/>
    <mergeCell ref="AO126:AQ126"/>
    <mergeCell ref="AR126:AT126"/>
    <mergeCell ref="B127:E127"/>
    <mergeCell ref="F127:M127"/>
    <mergeCell ref="P127:S127"/>
    <mergeCell ref="T127:AA127"/>
    <mergeCell ref="AD127:AF127"/>
    <mergeCell ref="AG127:AI127"/>
    <mergeCell ref="AJ127:AL127"/>
    <mergeCell ref="AO127:AQ127"/>
    <mergeCell ref="AJ125:AL125"/>
    <mergeCell ref="AO125:AQ125"/>
    <mergeCell ref="AR125:AT125"/>
    <mergeCell ref="B126:E126"/>
    <mergeCell ref="F126:M126"/>
    <mergeCell ref="P126:S126"/>
    <mergeCell ref="T126:AA126"/>
    <mergeCell ref="AD126:AF126"/>
    <mergeCell ref="AG126:AI126"/>
    <mergeCell ref="AJ126:AL126"/>
    <mergeCell ref="B125:E125"/>
    <mergeCell ref="F125:M125"/>
    <mergeCell ref="P125:S125"/>
    <mergeCell ref="T125:AA125"/>
    <mergeCell ref="AD125:AF125"/>
    <mergeCell ref="AG125:AI125"/>
    <mergeCell ref="AO123:AQ124"/>
    <mergeCell ref="AR123:AT124"/>
    <mergeCell ref="F124:M124"/>
    <mergeCell ref="T124:AA124"/>
    <mergeCell ref="AG124:AI124"/>
    <mergeCell ref="AJ124:AL124"/>
    <mergeCell ref="AO121:AT122"/>
    <mergeCell ref="B122:M122"/>
    <mergeCell ref="P122:AA122"/>
    <mergeCell ref="AD122:AL122"/>
    <mergeCell ref="B123:E123"/>
    <mergeCell ref="F123:M123"/>
    <mergeCell ref="P123:S124"/>
    <mergeCell ref="T123:AA123"/>
    <mergeCell ref="AD123:AF124"/>
    <mergeCell ref="AG123:AL123"/>
    <mergeCell ref="T118:V118"/>
    <mergeCell ref="W118:Y118"/>
    <mergeCell ref="Z118:AB118"/>
    <mergeCell ref="AC118:AE118"/>
    <mergeCell ref="AF118:AH118"/>
    <mergeCell ref="B121:M121"/>
    <mergeCell ref="P121:AA121"/>
    <mergeCell ref="AD121:AL121"/>
    <mergeCell ref="B118:D118"/>
    <mergeCell ref="E118:G118"/>
    <mergeCell ref="H118:J118"/>
    <mergeCell ref="K118:M118"/>
    <mergeCell ref="N118:P118"/>
    <mergeCell ref="Q118:S118"/>
    <mergeCell ref="Q117:S117"/>
    <mergeCell ref="T117:V117"/>
    <mergeCell ref="W117:Y117"/>
    <mergeCell ref="Z117:AB117"/>
    <mergeCell ref="AC117:AE117"/>
    <mergeCell ref="AF117:AH117"/>
    <mergeCell ref="B116:G116"/>
    <mergeCell ref="B117:D117"/>
    <mergeCell ref="E117:G117"/>
    <mergeCell ref="H117:J117"/>
    <mergeCell ref="K117:M117"/>
    <mergeCell ref="N117:P117"/>
    <mergeCell ref="Q114:S114"/>
    <mergeCell ref="T114:V114"/>
    <mergeCell ref="W114:Y114"/>
    <mergeCell ref="Z114:AB114"/>
    <mergeCell ref="AC114:AE114"/>
    <mergeCell ref="AF114:AH114"/>
    <mergeCell ref="T113:V113"/>
    <mergeCell ref="W113:Y113"/>
    <mergeCell ref="Z113:AB113"/>
    <mergeCell ref="AC113:AE113"/>
    <mergeCell ref="AF113:AH113"/>
    <mergeCell ref="B114:D114"/>
    <mergeCell ref="E114:G114"/>
    <mergeCell ref="H114:J114"/>
    <mergeCell ref="K114:M114"/>
    <mergeCell ref="N114:P114"/>
    <mergeCell ref="B113:D113"/>
    <mergeCell ref="E113:G113"/>
    <mergeCell ref="H113:J113"/>
    <mergeCell ref="K113:M113"/>
    <mergeCell ref="N113:P113"/>
    <mergeCell ref="Q113:S113"/>
    <mergeCell ref="Q112:S112"/>
    <mergeCell ref="T112:V112"/>
    <mergeCell ref="W112:Y112"/>
    <mergeCell ref="Z112:AB112"/>
    <mergeCell ref="AC112:AE112"/>
    <mergeCell ref="AF112:AH112"/>
    <mergeCell ref="T111:V111"/>
    <mergeCell ref="W111:Y111"/>
    <mergeCell ref="Z111:AB111"/>
    <mergeCell ref="AC111:AE111"/>
    <mergeCell ref="AF111:AH111"/>
    <mergeCell ref="B112:D112"/>
    <mergeCell ref="E112:G112"/>
    <mergeCell ref="H112:J112"/>
    <mergeCell ref="K112:M112"/>
    <mergeCell ref="N112:P112"/>
    <mergeCell ref="B111:D111"/>
    <mergeCell ref="E111:G111"/>
    <mergeCell ref="H111:J111"/>
    <mergeCell ref="K111:M111"/>
    <mergeCell ref="N111:P111"/>
    <mergeCell ref="Q111:S111"/>
    <mergeCell ref="Q110:S110"/>
    <mergeCell ref="T110:V110"/>
    <mergeCell ref="W110:Y110"/>
    <mergeCell ref="Z110:AB110"/>
    <mergeCell ref="AC110:AE110"/>
    <mergeCell ref="AF110:AH110"/>
    <mergeCell ref="T109:V109"/>
    <mergeCell ref="W109:Y109"/>
    <mergeCell ref="Z109:AB109"/>
    <mergeCell ref="AC109:AE109"/>
    <mergeCell ref="AF109:AH109"/>
    <mergeCell ref="B110:D110"/>
    <mergeCell ref="E110:G110"/>
    <mergeCell ref="H110:J110"/>
    <mergeCell ref="K110:M110"/>
    <mergeCell ref="N110:P110"/>
    <mergeCell ref="B109:D109"/>
    <mergeCell ref="E109:G109"/>
    <mergeCell ref="H109:J109"/>
    <mergeCell ref="K109:M109"/>
    <mergeCell ref="N109:P109"/>
    <mergeCell ref="Q109:S109"/>
    <mergeCell ref="Q108:S108"/>
    <mergeCell ref="T108:V108"/>
    <mergeCell ref="W108:Y108"/>
    <mergeCell ref="Z108:AB108"/>
    <mergeCell ref="AC108:AE108"/>
    <mergeCell ref="AF108:AH108"/>
    <mergeCell ref="T107:V107"/>
    <mergeCell ref="W107:Y107"/>
    <mergeCell ref="Z107:AB107"/>
    <mergeCell ref="AC107:AE107"/>
    <mergeCell ref="AF107:AH107"/>
    <mergeCell ref="B108:D108"/>
    <mergeCell ref="E108:G108"/>
    <mergeCell ref="H108:J108"/>
    <mergeCell ref="K108:M108"/>
    <mergeCell ref="N108:P108"/>
    <mergeCell ref="W106:Y106"/>
    <mergeCell ref="Z106:AB106"/>
    <mergeCell ref="AC106:AE106"/>
    <mergeCell ref="AF106:AH106"/>
    <mergeCell ref="B107:D107"/>
    <mergeCell ref="E107:G107"/>
    <mergeCell ref="H107:J107"/>
    <mergeCell ref="K107:M107"/>
    <mergeCell ref="N107:P107"/>
    <mergeCell ref="Q107:S107"/>
    <mergeCell ref="Z105:AB105"/>
    <mergeCell ref="AC105:AE105"/>
    <mergeCell ref="AF105:AH105"/>
    <mergeCell ref="B106:D106"/>
    <mergeCell ref="E106:G106"/>
    <mergeCell ref="H106:J106"/>
    <mergeCell ref="K106:M106"/>
    <mergeCell ref="N106:P106"/>
    <mergeCell ref="Q106:S106"/>
    <mergeCell ref="T106:V106"/>
    <mergeCell ref="AC104:AE104"/>
    <mergeCell ref="AF104:AH104"/>
    <mergeCell ref="B105:D105"/>
    <mergeCell ref="E105:G105"/>
    <mergeCell ref="H105:J105"/>
    <mergeCell ref="K105:M105"/>
    <mergeCell ref="N105:P105"/>
    <mergeCell ref="Q105:S105"/>
    <mergeCell ref="T105:V105"/>
    <mergeCell ref="W105:Y105"/>
    <mergeCell ref="AK103:AT104"/>
    <mergeCell ref="B104:D104"/>
    <mergeCell ref="E104:G104"/>
    <mergeCell ref="H104:J104"/>
    <mergeCell ref="K104:M104"/>
    <mergeCell ref="N104:P104"/>
    <mergeCell ref="Q104:S104"/>
    <mergeCell ref="T104:V104"/>
    <mergeCell ref="W104:Y104"/>
    <mergeCell ref="Z104:AB104"/>
    <mergeCell ref="Q103:S103"/>
    <mergeCell ref="T103:V103"/>
    <mergeCell ref="W103:Y103"/>
    <mergeCell ref="Z103:AB103"/>
    <mergeCell ref="AC103:AE103"/>
    <mergeCell ref="AF103:AH103"/>
    <mergeCell ref="B101:D102"/>
    <mergeCell ref="E101:AH101"/>
    <mergeCell ref="AK101:AT101"/>
    <mergeCell ref="E102:AH102"/>
    <mergeCell ref="AK102:AT102"/>
    <mergeCell ref="B103:D103"/>
    <mergeCell ref="E103:G103"/>
    <mergeCell ref="H103:J103"/>
    <mergeCell ref="K103:M103"/>
    <mergeCell ref="N103:P103"/>
    <mergeCell ref="AO97:AQ98"/>
    <mergeCell ref="AR97:AT98"/>
    <mergeCell ref="B98:E98"/>
    <mergeCell ref="F98:M98"/>
    <mergeCell ref="B100:AH100"/>
    <mergeCell ref="AK100:AT100"/>
    <mergeCell ref="AJ96:AL96"/>
    <mergeCell ref="AO96:AQ96"/>
    <mergeCell ref="AR96:AT96"/>
    <mergeCell ref="B97:E97"/>
    <mergeCell ref="F97:M97"/>
    <mergeCell ref="P97:S98"/>
    <mergeCell ref="T97:AA98"/>
    <mergeCell ref="AD97:AF98"/>
    <mergeCell ref="AG97:AI98"/>
    <mergeCell ref="AJ97:AL98"/>
    <mergeCell ref="B96:E96"/>
    <mergeCell ref="F96:M96"/>
    <mergeCell ref="P96:S96"/>
    <mergeCell ref="T96:AA96"/>
    <mergeCell ref="AD96:AF96"/>
    <mergeCell ref="AG96:AI96"/>
    <mergeCell ref="AR94:AT94"/>
    <mergeCell ref="B95:E95"/>
    <mergeCell ref="F95:M95"/>
    <mergeCell ref="P95:S95"/>
    <mergeCell ref="T95:AA95"/>
    <mergeCell ref="AD95:AF95"/>
    <mergeCell ref="AG95:AI95"/>
    <mergeCell ref="AJ95:AL95"/>
    <mergeCell ref="AO95:AQ95"/>
    <mergeCell ref="AR95:AT95"/>
    <mergeCell ref="AO93:AQ93"/>
    <mergeCell ref="AR93:AT93"/>
    <mergeCell ref="B94:E94"/>
    <mergeCell ref="F94:M94"/>
    <mergeCell ref="P94:S94"/>
    <mergeCell ref="T94:AA94"/>
    <mergeCell ref="AD94:AF94"/>
    <mergeCell ref="AG94:AI94"/>
    <mergeCell ref="AJ94:AL94"/>
    <mergeCell ref="AO94:AQ94"/>
    <mergeCell ref="AJ92:AL92"/>
    <mergeCell ref="AO92:AQ92"/>
    <mergeCell ref="AR92:AT92"/>
    <mergeCell ref="B93:E93"/>
    <mergeCell ref="F93:M93"/>
    <mergeCell ref="P93:S93"/>
    <mergeCell ref="T93:AA93"/>
    <mergeCell ref="AD93:AF93"/>
    <mergeCell ref="AG93:AI93"/>
    <mergeCell ref="AJ93:AL93"/>
    <mergeCell ref="B92:E92"/>
    <mergeCell ref="F92:M92"/>
    <mergeCell ref="P92:S92"/>
    <mergeCell ref="T92:AA92"/>
    <mergeCell ref="AD92:AF92"/>
    <mergeCell ref="AG92:AI92"/>
    <mergeCell ref="AR90:AT90"/>
    <mergeCell ref="B91:E91"/>
    <mergeCell ref="F91:M91"/>
    <mergeCell ref="P91:S91"/>
    <mergeCell ref="T91:AA91"/>
    <mergeCell ref="AD91:AF91"/>
    <mergeCell ref="AG91:AI91"/>
    <mergeCell ref="AJ91:AL91"/>
    <mergeCell ref="AO91:AQ91"/>
    <mergeCell ref="AR91:AT91"/>
    <mergeCell ref="AO89:AQ89"/>
    <mergeCell ref="AR89:AT89"/>
    <mergeCell ref="B90:E90"/>
    <mergeCell ref="F90:M90"/>
    <mergeCell ref="P90:S90"/>
    <mergeCell ref="T90:AA90"/>
    <mergeCell ref="AD90:AF90"/>
    <mergeCell ref="AG90:AI90"/>
    <mergeCell ref="AJ90:AL90"/>
    <mergeCell ref="AO90:AQ90"/>
    <mergeCell ref="AJ88:AL88"/>
    <mergeCell ref="AO88:AQ88"/>
    <mergeCell ref="AR88:AT88"/>
    <mergeCell ref="B89:E89"/>
    <mergeCell ref="F89:M89"/>
    <mergeCell ref="P89:S89"/>
    <mergeCell ref="T89:AA89"/>
    <mergeCell ref="AD89:AF89"/>
    <mergeCell ref="AG89:AI89"/>
    <mergeCell ref="AJ89:AL89"/>
    <mergeCell ref="B88:E88"/>
    <mergeCell ref="F88:M88"/>
    <mergeCell ref="P88:S88"/>
    <mergeCell ref="T88:AA88"/>
    <mergeCell ref="AD88:AF88"/>
    <mergeCell ref="AG88:AI88"/>
    <mergeCell ref="AO86:AQ87"/>
    <mergeCell ref="AR86:AT87"/>
    <mergeCell ref="F87:M87"/>
    <mergeCell ref="T87:AA87"/>
    <mergeCell ref="AG87:AI87"/>
    <mergeCell ref="AJ87:AL87"/>
    <mergeCell ref="AO84:AT85"/>
    <mergeCell ref="B85:M85"/>
    <mergeCell ref="P85:AA85"/>
    <mergeCell ref="AD85:AL85"/>
    <mergeCell ref="B86:E86"/>
    <mergeCell ref="F86:M86"/>
    <mergeCell ref="P86:S87"/>
    <mergeCell ref="T86:AA86"/>
    <mergeCell ref="AD86:AF87"/>
    <mergeCell ref="AG86:AL86"/>
    <mergeCell ref="T81:V81"/>
    <mergeCell ref="W81:Y81"/>
    <mergeCell ref="Z81:AB81"/>
    <mergeCell ref="AC81:AE81"/>
    <mergeCell ref="AF81:AH81"/>
    <mergeCell ref="B84:M84"/>
    <mergeCell ref="P84:AA84"/>
    <mergeCell ref="AD84:AL84"/>
    <mergeCell ref="B81:D81"/>
    <mergeCell ref="E81:G81"/>
    <mergeCell ref="H81:J81"/>
    <mergeCell ref="K81:M81"/>
    <mergeCell ref="N81:P81"/>
    <mergeCell ref="Q81:S81"/>
    <mergeCell ref="Q80:S80"/>
    <mergeCell ref="T80:V80"/>
    <mergeCell ref="W80:Y80"/>
    <mergeCell ref="Z80:AB80"/>
    <mergeCell ref="AC80:AE80"/>
    <mergeCell ref="AF80:AH80"/>
    <mergeCell ref="B79:G79"/>
    <mergeCell ref="B80:D80"/>
    <mergeCell ref="E80:G80"/>
    <mergeCell ref="H80:J80"/>
    <mergeCell ref="K80:M80"/>
    <mergeCell ref="N80:P80"/>
    <mergeCell ref="Q77:S77"/>
    <mergeCell ref="T77:V77"/>
    <mergeCell ref="W77:Y77"/>
    <mergeCell ref="Z77:AB77"/>
    <mergeCell ref="AC77:AE77"/>
    <mergeCell ref="AF77:AH77"/>
    <mergeCell ref="T76:V76"/>
    <mergeCell ref="W76:Y76"/>
    <mergeCell ref="Z76:AB76"/>
    <mergeCell ref="AC76:AE76"/>
    <mergeCell ref="AF76:AH76"/>
    <mergeCell ref="B77:D77"/>
    <mergeCell ref="E77:G77"/>
    <mergeCell ref="H77:J77"/>
    <mergeCell ref="K77:M77"/>
    <mergeCell ref="N77:P77"/>
    <mergeCell ref="B76:D76"/>
    <mergeCell ref="E76:G76"/>
    <mergeCell ref="H76:J76"/>
    <mergeCell ref="K76:M76"/>
    <mergeCell ref="N76:P76"/>
    <mergeCell ref="Q76:S76"/>
    <mergeCell ref="Q75:S75"/>
    <mergeCell ref="T75:V75"/>
    <mergeCell ref="W75:Y75"/>
    <mergeCell ref="Z75:AB75"/>
    <mergeCell ref="AC75:AE75"/>
    <mergeCell ref="AF75:AH75"/>
    <mergeCell ref="T74:V74"/>
    <mergeCell ref="W74:Y74"/>
    <mergeCell ref="Z74:AB74"/>
    <mergeCell ref="AC74:AE74"/>
    <mergeCell ref="AF74:AH74"/>
    <mergeCell ref="B75:D75"/>
    <mergeCell ref="E75:G75"/>
    <mergeCell ref="H75:J75"/>
    <mergeCell ref="K75:M75"/>
    <mergeCell ref="N75:P75"/>
    <mergeCell ref="B74:D74"/>
    <mergeCell ref="E74:G74"/>
    <mergeCell ref="H74:J74"/>
    <mergeCell ref="K74:M74"/>
    <mergeCell ref="N74:P74"/>
    <mergeCell ref="Q74:S74"/>
    <mergeCell ref="Q73:S73"/>
    <mergeCell ref="T73:V73"/>
    <mergeCell ref="W73:Y73"/>
    <mergeCell ref="Z73:AB73"/>
    <mergeCell ref="AC73:AE73"/>
    <mergeCell ref="AF73:AH73"/>
    <mergeCell ref="T72:V72"/>
    <mergeCell ref="W72:Y72"/>
    <mergeCell ref="Z72:AB72"/>
    <mergeCell ref="AC72:AE72"/>
    <mergeCell ref="AF72:AH72"/>
    <mergeCell ref="B73:D73"/>
    <mergeCell ref="E73:G73"/>
    <mergeCell ref="H73:J73"/>
    <mergeCell ref="K73:M73"/>
    <mergeCell ref="N73:P73"/>
    <mergeCell ref="B72:D72"/>
    <mergeCell ref="E72:G72"/>
    <mergeCell ref="H72:J72"/>
    <mergeCell ref="K72:M72"/>
    <mergeCell ref="N72:P72"/>
    <mergeCell ref="Q72:S72"/>
    <mergeCell ref="Q71:S71"/>
    <mergeCell ref="T71:V71"/>
    <mergeCell ref="W71:Y71"/>
    <mergeCell ref="Z71:AB71"/>
    <mergeCell ref="AC71:AE71"/>
    <mergeCell ref="AF71:AH71"/>
    <mergeCell ref="T70:V70"/>
    <mergeCell ref="W70:Y70"/>
    <mergeCell ref="Z70:AB70"/>
    <mergeCell ref="AC70:AE70"/>
    <mergeCell ref="AF70:AH70"/>
    <mergeCell ref="B71:D71"/>
    <mergeCell ref="E71:G71"/>
    <mergeCell ref="H71:J71"/>
    <mergeCell ref="K71:M71"/>
    <mergeCell ref="N71:P71"/>
    <mergeCell ref="W69:Y69"/>
    <mergeCell ref="Z69:AB69"/>
    <mergeCell ref="AC69:AE69"/>
    <mergeCell ref="AF69:AH69"/>
    <mergeCell ref="B70:D70"/>
    <mergeCell ref="E70:G70"/>
    <mergeCell ref="H70:J70"/>
    <mergeCell ref="K70:M70"/>
    <mergeCell ref="N70:P70"/>
    <mergeCell ref="Q70:S70"/>
    <mergeCell ref="Z68:AB68"/>
    <mergeCell ref="AC68:AE68"/>
    <mergeCell ref="AF68:AH68"/>
    <mergeCell ref="B69:D69"/>
    <mergeCell ref="E69:G69"/>
    <mergeCell ref="H69:J69"/>
    <mergeCell ref="K69:M69"/>
    <mergeCell ref="N69:P69"/>
    <mergeCell ref="Q69:S69"/>
    <mergeCell ref="T69:V69"/>
    <mergeCell ref="AC67:AE67"/>
    <mergeCell ref="AF67:AH67"/>
    <mergeCell ref="B68:D68"/>
    <mergeCell ref="E68:G68"/>
    <mergeCell ref="H68:J68"/>
    <mergeCell ref="K68:M68"/>
    <mergeCell ref="N68:P68"/>
    <mergeCell ref="Q68:S68"/>
    <mergeCell ref="T68:V68"/>
    <mergeCell ref="W68:Y68"/>
    <mergeCell ref="AK66:AT67"/>
    <mergeCell ref="B67:D67"/>
    <mergeCell ref="E67:G67"/>
    <mergeCell ref="H67:J67"/>
    <mergeCell ref="K67:M67"/>
    <mergeCell ref="N67:P67"/>
    <mergeCell ref="Q67:S67"/>
    <mergeCell ref="T67:V67"/>
    <mergeCell ref="W67:Y67"/>
    <mergeCell ref="Z67:AB67"/>
    <mergeCell ref="Q66:S66"/>
    <mergeCell ref="T66:V66"/>
    <mergeCell ref="W66:Y66"/>
    <mergeCell ref="Z66:AB66"/>
    <mergeCell ref="AC66:AE66"/>
    <mergeCell ref="AF66:AH66"/>
    <mergeCell ref="B64:D65"/>
    <mergeCell ref="E64:AH64"/>
    <mergeCell ref="AK64:AT64"/>
    <mergeCell ref="E65:AH65"/>
    <mergeCell ref="AK65:AT65"/>
    <mergeCell ref="B66:D66"/>
    <mergeCell ref="E66:G66"/>
    <mergeCell ref="H66:J66"/>
    <mergeCell ref="K66:M66"/>
    <mergeCell ref="N66:P66"/>
    <mergeCell ref="AO60:AQ61"/>
    <mergeCell ref="AR60:AT61"/>
    <mergeCell ref="B61:E61"/>
    <mergeCell ref="F61:M61"/>
    <mergeCell ref="B63:AH63"/>
    <mergeCell ref="AK63:AT63"/>
    <mergeCell ref="AJ59:AL59"/>
    <mergeCell ref="AO59:AQ59"/>
    <mergeCell ref="AR59:AT59"/>
    <mergeCell ref="B60:E60"/>
    <mergeCell ref="F60:M60"/>
    <mergeCell ref="P60:S61"/>
    <mergeCell ref="T60:AA61"/>
    <mergeCell ref="AD60:AF61"/>
    <mergeCell ref="AG60:AI61"/>
    <mergeCell ref="AJ60:AL61"/>
    <mergeCell ref="B59:E59"/>
    <mergeCell ref="F59:M59"/>
    <mergeCell ref="P59:S59"/>
    <mergeCell ref="T59:AA59"/>
    <mergeCell ref="AD59:AF59"/>
    <mergeCell ref="AG59:AI59"/>
    <mergeCell ref="AR57:AT57"/>
    <mergeCell ref="B58:E58"/>
    <mergeCell ref="F58:M58"/>
    <mergeCell ref="P58:S58"/>
    <mergeCell ref="T58:AA58"/>
    <mergeCell ref="AD58:AF58"/>
    <mergeCell ref="AG58:AI58"/>
    <mergeCell ref="AJ58:AL58"/>
    <mergeCell ref="AO58:AQ58"/>
    <mergeCell ref="AR58:AT58"/>
    <mergeCell ref="AO56:AQ56"/>
    <mergeCell ref="AR56:AT56"/>
    <mergeCell ref="B57:E57"/>
    <mergeCell ref="F57:M57"/>
    <mergeCell ref="P57:S57"/>
    <mergeCell ref="T57:AA57"/>
    <mergeCell ref="AD57:AF57"/>
    <mergeCell ref="AG57:AI57"/>
    <mergeCell ref="AJ57:AL57"/>
    <mergeCell ref="AO57:AQ57"/>
    <mergeCell ref="AJ55:AL55"/>
    <mergeCell ref="AO55:AQ55"/>
    <mergeCell ref="AR55:AT55"/>
    <mergeCell ref="B56:E56"/>
    <mergeCell ref="F56:M56"/>
    <mergeCell ref="P56:S56"/>
    <mergeCell ref="T56:AA56"/>
    <mergeCell ref="AD56:AF56"/>
    <mergeCell ref="AG56:AI56"/>
    <mergeCell ref="AJ56:AL56"/>
    <mergeCell ref="B55:E55"/>
    <mergeCell ref="F55:M55"/>
    <mergeCell ref="P55:S55"/>
    <mergeCell ref="T55:AA55"/>
    <mergeCell ref="AD55:AF55"/>
    <mergeCell ref="AG55:AI55"/>
    <mergeCell ref="AR53:AT53"/>
    <mergeCell ref="B54:E54"/>
    <mergeCell ref="F54:M54"/>
    <mergeCell ref="P54:S54"/>
    <mergeCell ref="T54:AA54"/>
    <mergeCell ref="AD54:AF54"/>
    <mergeCell ref="AG54:AI54"/>
    <mergeCell ref="AJ54:AL54"/>
    <mergeCell ref="AO54:AQ54"/>
    <mergeCell ref="AR54:AT54"/>
    <mergeCell ref="AO52:AQ52"/>
    <mergeCell ref="AR52:AT52"/>
    <mergeCell ref="B53:E53"/>
    <mergeCell ref="F53:M53"/>
    <mergeCell ref="P53:S53"/>
    <mergeCell ref="T53:AA53"/>
    <mergeCell ref="AD53:AF53"/>
    <mergeCell ref="AG53:AI53"/>
    <mergeCell ref="AJ53:AL53"/>
    <mergeCell ref="AO53:AQ53"/>
    <mergeCell ref="AJ51:AL51"/>
    <mergeCell ref="AO51:AQ51"/>
    <mergeCell ref="AR51:AT51"/>
    <mergeCell ref="B52:E52"/>
    <mergeCell ref="F52:M52"/>
    <mergeCell ref="P52:S52"/>
    <mergeCell ref="T52:AA52"/>
    <mergeCell ref="AD52:AF52"/>
    <mergeCell ref="AG52:AI52"/>
    <mergeCell ref="AJ52:AL52"/>
    <mergeCell ref="B51:E51"/>
    <mergeCell ref="F51:M51"/>
    <mergeCell ref="P51:S51"/>
    <mergeCell ref="T51:AA51"/>
    <mergeCell ref="AD51:AF51"/>
    <mergeCell ref="AG51:AI51"/>
    <mergeCell ref="AO49:AQ50"/>
    <mergeCell ref="AR49:AT50"/>
    <mergeCell ref="F50:M50"/>
    <mergeCell ref="T50:AA50"/>
    <mergeCell ref="AG50:AI50"/>
    <mergeCell ref="AJ50:AL50"/>
    <mergeCell ref="AO47:AT48"/>
    <mergeCell ref="B48:M48"/>
    <mergeCell ref="P48:AA48"/>
    <mergeCell ref="AD48:AL48"/>
    <mergeCell ref="B49:E49"/>
    <mergeCell ref="F49:M49"/>
    <mergeCell ref="P49:S50"/>
    <mergeCell ref="T49:AA49"/>
    <mergeCell ref="AD49:AF50"/>
    <mergeCell ref="AG49:AL49"/>
    <mergeCell ref="T44:V44"/>
    <mergeCell ref="W44:Y44"/>
    <mergeCell ref="Z44:AB44"/>
    <mergeCell ref="AC44:AE44"/>
    <mergeCell ref="AF44:AH44"/>
    <mergeCell ref="B47:M47"/>
    <mergeCell ref="P47:AA47"/>
    <mergeCell ref="AD47:AL47"/>
    <mergeCell ref="B44:D44"/>
    <mergeCell ref="E44:G44"/>
    <mergeCell ref="H44:J44"/>
    <mergeCell ref="K44:M44"/>
    <mergeCell ref="N44:P44"/>
    <mergeCell ref="Q44:S44"/>
    <mergeCell ref="Q43:S43"/>
    <mergeCell ref="T43:V43"/>
    <mergeCell ref="W43:Y43"/>
    <mergeCell ref="Z43:AB43"/>
    <mergeCell ref="AC43:AE43"/>
    <mergeCell ref="AF43:AH43"/>
    <mergeCell ref="B42:G42"/>
    <mergeCell ref="B43:D43"/>
    <mergeCell ref="E43:G43"/>
    <mergeCell ref="H43:J43"/>
    <mergeCell ref="K43:M43"/>
    <mergeCell ref="N43:P43"/>
    <mergeCell ref="Q40:S40"/>
    <mergeCell ref="T40:V40"/>
    <mergeCell ref="W40:Y40"/>
    <mergeCell ref="Z40:AB40"/>
    <mergeCell ref="AC40:AE40"/>
    <mergeCell ref="AF40:AH40"/>
    <mergeCell ref="T39:V39"/>
    <mergeCell ref="W39:Y39"/>
    <mergeCell ref="Z39:AB39"/>
    <mergeCell ref="AC39:AE39"/>
    <mergeCell ref="AF39:AH39"/>
    <mergeCell ref="B40:D40"/>
    <mergeCell ref="E40:G40"/>
    <mergeCell ref="H40:J40"/>
    <mergeCell ref="K40:M40"/>
    <mergeCell ref="N40:P40"/>
    <mergeCell ref="B39:D39"/>
    <mergeCell ref="E39:G39"/>
    <mergeCell ref="H39:J39"/>
    <mergeCell ref="K39:M39"/>
    <mergeCell ref="N39:P39"/>
    <mergeCell ref="Q39:S39"/>
    <mergeCell ref="Q38:S38"/>
    <mergeCell ref="T38:V38"/>
    <mergeCell ref="W38:Y38"/>
    <mergeCell ref="Z38:AB38"/>
    <mergeCell ref="AC38:AE38"/>
    <mergeCell ref="AF38:AH38"/>
    <mergeCell ref="T37:V37"/>
    <mergeCell ref="W37:Y37"/>
    <mergeCell ref="Z37:AB37"/>
    <mergeCell ref="AC37:AE37"/>
    <mergeCell ref="AF37:AH37"/>
    <mergeCell ref="B38:D38"/>
    <mergeCell ref="E38:G38"/>
    <mergeCell ref="H38:J38"/>
    <mergeCell ref="K38:M38"/>
    <mergeCell ref="N38:P38"/>
    <mergeCell ref="B37:D37"/>
    <mergeCell ref="E37:G37"/>
    <mergeCell ref="H37:J37"/>
    <mergeCell ref="K37:M37"/>
    <mergeCell ref="N37:P37"/>
    <mergeCell ref="Q37:S37"/>
    <mergeCell ref="Q36:S36"/>
    <mergeCell ref="T36:V36"/>
    <mergeCell ref="W36:Y36"/>
    <mergeCell ref="Z36:AB36"/>
    <mergeCell ref="AC36:AE36"/>
    <mergeCell ref="AF36:AH36"/>
    <mergeCell ref="T35:V35"/>
    <mergeCell ref="W35:Y35"/>
    <mergeCell ref="Z35:AB35"/>
    <mergeCell ref="AC35:AE35"/>
    <mergeCell ref="AF35:AH35"/>
    <mergeCell ref="B36:D36"/>
    <mergeCell ref="E36:G36"/>
    <mergeCell ref="H36:J36"/>
    <mergeCell ref="K36:M36"/>
    <mergeCell ref="N36:P36"/>
    <mergeCell ref="B35:D35"/>
    <mergeCell ref="E35:G35"/>
    <mergeCell ref="H35:J35"/>
    <mergeCell ref="K35:M35"/>
    <mergeCell ref="N35:P35"/>
    <mergeCell ref="Q35:S35"/>
    <mergeCell ref="Q34:S34"/>
    <mergeCell ref="T34:V34"/>
    <mergeCell ref="W34:Y34"/>
    <mergeCell ref="Z34:AB34"/>
    <mergeCell ref="AC34:AE34"/>
    <mergeCell ref="AF34:AH34"/>
    <mergeCell ref="T33:V33"/>
    <mergeCell ref="W33:Y33"/>
    <mergeCell ref="Z33:AB33"/>
    <mergeCell ref="AC33:AE33"/>
    <mergeCell ref="AF33:AH33"/>
    <mergeCell ref="B34:D34"/>
    <mergeCell ref="E34:G34"/>
    <mergeCell ref="H34:J34"/>
    <mergeCell ref="K34:M34"/>
    <mergeCell ref="N34:P34"/>
    <mergeCell ref="W32:Y32"/>
    <mergeCell ref="Z32:AB32"/>
    <mergeCell ref="AC32:AE32"/>
    <mergeCell ref="AF32:AH32"/>
    <mergeCell ref="B33:D33"/>
    <mergeCell ref="E33:G33"/>
    <mergeCell ref="H33:J33"/>
    <mergeCell ref="K33:M33"/>
    <mergeCell ref="N33:P33"/>
    <mergeCell ref="Q33:S33"/>
    <mergeCell ref="Z31:AB31"/>
    <mergeCell ref="AC31:AE31"/>
    <mergeCell ref="AF31:AH31"/>
    <mergeCell ref="B32:D32"/>
    <mergeCell ref="E32:G32"/>
    <mergeCell ref="H32:J32"/>
    <mergeCell ref="K32:M32"/>
    <mergeCell ref="N32:P32"/>
    <mergeCell ref="Q32:S32"/>
    <mergeCell ref="T32:V32"/>
    <mergeCell ref="AC30:AE30"/>
    <mergeCell ref="AF30:AH30"/>
    <mergeCell ref="B31:D31"/>
    <mergeCell ref="E31:G31"/>
    <mergeCell ref="H31:J31"/>
    <mergeCell ref="K31:M31"/>
    <mergeCell ref="N31:P31"/>
    <mergeCell ref="Q31:S31"/>
    <mergeCell ref="T31:V31"/>
    <mergeCell ref="W31:Y31"/>
    <mergeCell ref="AK29:AT30"/>
    <mergeCell ref="B30:D30"/>
    <mergeCell ref="E30:G30"/>
    <mergeCell ref="H30:J30"/>
    <mergeCell ref="K30:M30"/>
    <mergeCell ref="N30:P30"/>
    <mergeCell ref="Q30:S30"/>
    <mergeCell ref="T30:V30"/>
    <mergeCell ref="W30:Y30"/>
    <mergeCell ref="Z30:AB30"/>
    <mergeCell ref="Q29:S29"/>
    <mergeCell ref="T29:V29"/>
    <mergeCell ref="W29:Y29"/>
    <mergeCell ref="Z29:AB29"/>
    <mergeCell ref="AC29:AE29"/>
    <mergeCell ref="AF29:AH29"/>
    <mergeCell ref="B27:D28"/>
    <mergeCell ref="E27:AH27"/>
    <mergeCell ref="AK27:AT27"/>
    <mergeCell ref="E28:AH28"/>
    <mergeCell ref="AK28:AT28"/>
    <mergeCell ref="B29:D29"/>
    <mergeCell ref="E29:G29"/>
    <mergeCell ref="H29:J29"/>
    <mergeCell ref="K29:M29"/>
    <mergeCell ref="N29:P29"/>
    <mergeCell ref="AO23:AQ24"/>
    <mergeCell ref="AR23:AT24"/>
    <mergeCell ref="B24:E24"/>
    <mergeCell ref="F24:M24"/>
    <mergeCell ref="B26:AH26"/>
    <mergeCell ref="AK26:AT26"/>
    <mergeCell ref="AJ22:AL22"/>
    <mergeCell ref="AO22:AQ22"/>
    <mergeCell ref="AR22:AT22"/>
    <mergeCell ref="B23:E23"/>
    <mergeCell ref="F23:M23"/>
    <mergeCell ref="P23:S24"/>
    <mergeCell ref="T23:AA24"/>
    <mergeCell ref="AD23:AF24"/>
    <mergeCell ref="AG23:AI24"/>
    <mergeCell ref="AJ23:AL24"/>
    <mergeCell ref="B22:E22"/>
    <mergeCell ref="F22:M22"/>
    <mergeCell ref="P22:S22"/>
    <mergeCell ref="T22:AA22"/>
    <mergeCell ref="AD22:AF22"/>
    <mergeCell ref="AG22:AI22"/>
    <mergeCell ref="AR20:AT20"/>
    <mergeCell ref="B21:E21"/>
    <mergeCell ref="F21:M21"/>
    <mergeCell ref="P21:S21"/>
    <mergeCell ref="T21:AA21"/>
    <mergeCell ref="AD21:AF21"/>
    <mergeCell ref="AG21:AI21"/>
    <mergeCell ref="AJ21:AL21"/>
    <mergeCell ref="AO21:AQ21"/>
    <mergeCell ref="AR21:AT21"/>
    <mergeCell ref="AO19:AQ19"/>
    <mergeCell ref="AR19:AT19"/>
    <mergeCell ref="B20:E20"/>
    <mergeCell ref="F20:M20"/>
    <mergeCell ref="P20:S20"/>
    <mergeCell ref="T20:AA20"/>
    <mergeCell ref="AD20:AF20"/>
    <mergeCell ref="AG20:AI20"/>
    <mergeCell ref="AJ20:AL20"/>
    <mergeCell ref="AO20:AQ20"/>
    <mergeCell ref="AJ18:AL18"/>
    <mergeCell ref="AO18:AQ18"/>
    <mergeCell ref="AR18:AT18"/>
    <mergeCell ref="B19:E19"/>
    <mergeCell ref="F19:M19"/>
    <mergeCell ref="P19:S19"/>
    <mergeCell ref="T19:AA19"/>
    <mergeCell ref="AD19:AF19"/>
    <mergeCell ref="AG19:AI19"/>
    <mergeCell ref="AJ19:AL19"/>
    <mergeCell ref="B18:E18"/>
    <mergeCell ref="F18:M18"/>
    <mergeCell ref="P18:S18"/>
    <mergeCell ref="T18:AA18"/>
    <mergeCell ref="AD18:AF18"/>
    <mergeCell ref="AG18:AI18"/>
    <mergeCell ref="AR16:AT16"/>
    <mergeCell ref="B17:E17"/>
    <mergeCell ref="F17:M17"/>
    <mergeCell ref="P17:S17"/>
    <mergeCell ref="T17:AA17"/>
    <mergeCell ref="AD17:AF17"/>
    <mergeCell ref="AG17:AI17"/>
    <mergeCell ref="AJ17:AL17"/>
    <mergeCell ref="AO17:AQ17"/>
    <mergeCell ref="AR17:AT17"/>
    <mergeCell ref="AO15:AQ15"/>
    <mergeCell ref="AR15:AT15"/>
    <mergeCell ref="B16:E16"/>
    <mergeCell ref="F16:M16"/>
    <mergeCell ref="P16:S16"/>
    <mergeCell ref="T16:AA16"/>
    <mergeCell ref="AD16:AF16"/>
    <mergeCell ref="AG16:AI16"/>
    <mergeCell ref="AJ16:AL16"/>
    <mergeCell ref="AO16:AQ16"/>
    <mergeCell ref="AJ14:AL14"/>
    <mergeCell ref="AO14:AQ14"/>
    <mergeCell ref="AR14:AT14"/>
    <mergeCell ref="B15:E15"/>
    <mergeCell ref="F15:M15"/>
    <mergeCell ref="P15:S15"/>
    <mergeCell ref="T15:AA15"/>
    <mergeCell ref="AD15:AF15"/>
    <mergeCell ref="AG15:AI15"/>
    <mergeCell ref="AJ15:AL15"/>
    <mergeCell ref="B14:E14"/>
    <mergeCell ref="F14:M14"/>
    <mergeCell ref="P14:S14"/>
    <mergeCell ref="T14:AA14"/>
    <mergeCell ref="AD14:AF14"/>
    <mergeCell ref="AG14:AI14"/>
    <mergeCell ref="V5:Y5"/>
    <mergeCell ref="AO12:AQ13"/>
    <mergeCell ref="AR12:AT13"/>
    <mergeCell ref="F13:M13"/>
    <mergeCell ref="T13:AA13"/>
    <mergeCell ref="AG13:AI13"/>
    <mergeCell ref="AJ13:AL13"/>
    <mergeCell ref="AD11:AL11"/>
    <mergeCell ref="B12:E12"/>
    <mergeCell ref="F12:M12"/>
    <mergeCell ref="P12:S13"/>
    <mergeCell ref="T12:AA12"/>
    <mergeCell ref="AD12:AF13"/>
    <mergeCell ref="AG12:AL12"/>
    <mergeCell ref="Z7:AC7"/>
    <mergeCell ref="AD7:AG7"/>
    <mergeCell ref="AH7:AK7"/>
    <mergeCell ref="AL7:AO7"/>
    <mergeCell ref="B10:M10"/>
    <mergeCell ref="P10:AA10"/>
    <mergeCell ref="AD10:AL10"/>
    <mergeCell ref="AO10:AT11"/>
    <mergeCell ref="B11:M11"/>
    <mergeCell ref="P11:AA11"/>
    <mergeCell ref="B1:AL1"/>
    <mergeCell ref="AO1:AT1"/>
    <mergeCell ref="B3:G3"/>
    <mergeCell ref="B4:E4"/>
    <mergeCell ref="F4:I4"/>
    <mergeCell ref="J4:AO4"/>
    <mergeCell ref="AP4:AT4"/>
    <mergeCell ref="V6:Y6"/>
    <mergeCell ref="Z6:AC6"/>
    <mergeCell ref="AD6:AG6"/>
    <mergeCell ref="AH6:AK6"/>
    <mergeCell ref="AL6:AO6"/>
    <mergeCell ref="F7:I7"/>
    <mergeCell ref="J7:M7"/>
    <mergeCell ref="N7:Q7"/>
    <mergeCell ref="R7:U7"/>
    <mergeCell ref="V7:Y7"/>
    <mergeCell ref="Z5:AC5"/>
    <mergeCell ref="AD5:AG5"/>
    <mergeCell ref="AH5:AK5"/>
    <mergeCell ref="AL5:AO5"/>
    <mergeCell ref="AP5:AT7"/>
    <mergeCell ref="B6:E6"/>
    <mergeCell ref="F6:I6"/>
    <mergeCell ref="J6:M6"/>
    <mergeCell ref="N6:Q6"/>
    <mergeCell ref="R6:U6"/>
    <mergeCell ref="B5:E5"/>
    <mergeCell ref="F5:I5"/>
    <mergeCell ref="J5:M5"/>
    <mergeCell ref="N5:Q5"/>
    <mergeCell ref="R5:U5"/>
  </mergeCells>
  <phoneticPr fontId="3"/>
  <pageMargins left="0.59055118110236227" right="0.39370078740157483" top="0.39370078740157483" bottom="0.39370078740157483" header="0.31496062992125984" footer="0.19685039370078741"/>
  <pageSetup paperSize="9" scale="61" fitToHeight="0" orientation="portrait" blackAndWhite="1" r:id="rId1"/>
  <headerFooter alignWithMargins="0"/>
  <rowBreaks count="3" manualBreakCount="3">
    <brk id="45" min="1" max="45" man="1"/>
    <brk id="82" min="1" max="45" man="1"/>
    <brk id="119" min="1" max="4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5D38-5214-41E6-8B1D-2F08F712D952}">
  <sheetPr>
    <tabColor rgb="FFFFFF00"/>
    <pageSetUpPr fitToPage="1"/>
  </sheetPr>
  <dimension ref="A1:BY51"/>
  <sheetViews>
    <sheetView view="pageBreakPreview" zoomScale="80" zoomScaleNormal="100" zoomScaleSheetLayoutView="85" workbookViewId="0">
      <selection activeCell="AD24" sqref="AD24"/>
    </sheetView>
  </sheetViews>
  <sheetFormatPr defaultColWidth="3.09765625" defaultRowHeight="21" customHeight="1" x14ac:dyDescent="0.45"/>
  <cols>
    <col min="1" max="8" width="3.09765625" style="1" customWidth="1"/>
    <col min="9" max="9" width="2.8984375" style="1" customWidth="1"/>
    <col min="10" max="11" width="3.09765625" style="1" customWidth="1"/>
    <col min="12" max="12" width="2.8984375" style="1" customWidth="1"/>
    <col min="13" max="15" width="3.09765625" style="1" customWidth="1"/>
    <col min="16" max="20" width="3.8984375" style="1" customWidth="1"/>
    <col min="21" max="23" width="3.09765625" style="1" customWidth="1"/>
    <col min="24" max="24" width="3.8984375" style="1" customWidth="1"/>
    <col min="25" max="30" width="3.09765625" style="1" customWidth="1"/>
    <col min="31" max="42" width="3.09765625" style="1"/>
    <col min="43" max="43" width="3.09765625" style="1" customWidth="1"/>
    <col min="44" max="264" width="3.09765625" style="1"/>
    <col min="265" max="265" width="2.8984375" style="1" customWidth="1"/>
    <col min="266" max="267" width="3.09765625" style="1"/>
    <col min="268" max="268" width="2.8984375" style="1" customWidth="1"/>
    <col min="269" max="271" width="3.09765625" style="1"/>
    <col min="272" max="276" width="3.8984375" style="1" customWidth="1"/>
    <col min="277" max="279" width="3.09765625" style="1"/>
    <col min="280" max="280" width="3.8984375" style="1" customWidth="1"/>
    <col min="281" max="520" width="3.09765625" style="1"/>
    <col min="521" max="521" width="2.8984375" style="1" customWidth="1"/>
    <col min="522" max="523" width="3.09765625" style="1"/>
    <col min="524" max="524" width="2.8984375" style="1" customWidth="1"/>
    <col min="525" max="527" width="3.09765625" style="1"/>
    <col min="528" max="532" width="3.8984375" style="1" customWidth="1"/>
    <col min="533" max="535" width="3.09765625" style="1"/>
    <col min="536" max="536" width="3.8984375" style="1" customWidth="1"/>
    <col min="537" max="776" width="3.09765625" style="1"/>
    <col min="777" max="777" width="2.8984375" style="1" customWidth="1"/>
    <col min="778" max="779" width="3.09765625" style="1"/>
    <col min="780" max="780" width="2.8984375" style="1" customWidth="1"/>
    <col min="781" max="783" width="3.09765625" style="1"/>
    <col min="784" max="788" width="3.8984375" style="1" customWidth="1"/>
    <col min="789" max="791" width="3.09765625" style="1"/>
    <col min="792" max="792" width="3.8984375" style="1" customWidth="1"/>
    <col min="793" max="1032" width="3.09765625" style="1"/>
    <col min="1033" max="1033" width="2.8984375" style="1" customWidth="1"/>
    <col min="1034" max="1035" width="3.09765625" style="1"/>
    <col min="1036" max="1036" width="2.8984375" style="1" customWidth="1"/>
    <col min="1037" max="1039" width="3.09765625" style="1"/>
    <col min="1040" max="1044" width="3.8984375" style="1" customWidth="1"/>
    <col min="1045" max="1047" width="3.09765625" style="1"/>
    <col min="1048" max="1048" width="3.8984375" style="1" customWidth="1"/>
    <col min="1049" max="1288" width="3.09765625" style="1"/>
    <col min="1289" max="1289" width="2.8984375" style="1" customWidth="1"/>
    <col min="1290" max="1291" width="3.09765625" style="1"/>
    <col min="1292" max="1292" width="2.8984375" style="1" customWidth="1"/>
    <col min="1293" max="1295" width="3.09765625" style="1"/>
    <col min="1296" max="1300" width="3.8984375" style="1" customWidth="1"/>
    <col min="1301" max="1303" width="3.09765625" style="1"/>
    <col min="1304" max="1304" width="3.8984375" style="1" customWidth="1"/>
    <col min="1305" max="1544" width="3.09765625" style="1"/>
    <col min="1545" max="1545" width="2.8984375" style="1" customWidth="1"/>
    <col min="1546" max="1547" width="3.09765625" style="1"/>
    <col min="1548" max="1548" width="2.8984375" style="1" customWidth="1"/>
    <col min="1549" max="1551" width="3.09765625" style="1"/>
    <col min="1552" max="1556" width="3.8984375" style="1" customWidth="1"/>
    <col min="1557" max="1559" width="3.09765625" style="1"/>
    <col min="1560" max="1560" width="3.8984375" style="1" customWidth="1"/>
    <col min="1561" max="1800" width="3.09765625" style="1"/>
    <col min="1801" max="1801" width="2.8984375" style="1" customWidth="1"/>
    <col min="1802" max="1803" width="3.09765625" style="1"/>
    <col min="1804" max="1804" width="2.8984375" style="1" customWidth="1"/>
    <col min="1805" max="1807" width="3.09765625" style="1"/>
    <col min="1808" max="1812" width="3.8984375" style="1" customWidth="1"/>
    <col min="1813" max="1815" width="3.09765625" style="1"/>
    <col min="1816" max="1816" width="3.8984375" style="1" customWidth="1"/>
    <col min="1817" max="2056" width="3.09765625" style="1"/>
    <col min="2057" max="2057" width="2.8984375" style="1" customWidth="1"/>
    <col min="2058" max="2059" width="3.09765625" style="1"/>
    <col min="2060" max="2060" width="2.8984375" style="1" customWidth="1"/>
    <col min="2061" max="2063" width="3.09765625" style="1"/>
    <col min="2064" max="2068" width="3.8984375" style="1" customWidth="1"/>
    <col min="2069" max="2071" width="3.09765625" style="1"/>
    <col min="2072" max="2072" width="3.8984375" style="1" customWidth="1"/>
    <col min="2073" max="2312" width="3.09765625" style="1"/>
    <col min="2313" max="2313" width="2.8984375" style="1" customWidth="1"/>
    <col min="2314" max="2315" width="3.09765625" style="1"/>
    <col min="2316" max="2316" width="2.8984375" style="1" customWidth="1"/>
    <col min="2317" max="2319" width="3.09765625" style="1"/>
    <col min="2320" max="2324" width="3.8984375" style="1" customWidth="1"/>
    <col min="2325" max="2327" width="3.09765625" style="1"/>
    <col min="2328" max="2328" width="3.8984375" style="1" customWidth="1"/>
    <col min="2329" max="2568" width="3.09765625" style="1"/>
    <col min="2569" max="2569" width="2.8984375" style="1" customWidth="1"/>
    <col min="2570" max="2571" width="3.09765625" style="1"/>
    <col min="2572" max="2572" width="2.8984375" style="1" customWidth="1"/>
    <col min="2573" max="2575" width="3.09765625" style="1"/>
    <col min="2576" max="2580" width="3.8984375" style="1" customWidth="1"/>
    <col min="2581" max="2583" width="3.09765625" style="1"/>
    <col min="2584" max="2584" width="3.8984375" style="1" customWidth="1"/>
    <col min="2585" max="2824" width="3.09765625" style="1"/>
    <col min="2825" max="2825" width="2.8984375" style="1" customWidth="1"/>
    <col min="2826" max="2827" width="3.09765625" style="1"/>
    <col min="2828" max="2828" width="2.8984375" style="1" customWidth="1"/>
    <col min="2829" max="2831" width="3.09765625" style="1"/>
    <col min="2832" max="2836" width="3.8984375" style="1" customWidth="1"/>
    <col min="2837" max="2839" width="3.09765625" style="1"/>
    <col min="2840" max="2840" width="3.8984375" style="1" customWidth="1"/>
    <col min="2841" max="3080" width="3.09765625" style="1"/>
    <col min="3081" max="3081" width="2.8984375" style="1" customWidth="1"/>
    <col min="3082" max="3083" width="3.09765625" style="1"/>
    <col min="3084" max="3084" width="2.8984375" style="1" customWidth="1"/>
    <col min="3085" max="3087" width="3.09765625" style="1"/>
    <col min="3088" max="3092" width="3.8984375" style="1" customWidth="1"/>
    <col min="3093" max="3095" width="3.09765625" style="1"/>
    <col min="3096" max="3096" width="3.8984375" style="1" customWidth="1"/>
    <col min="3097" max="3336" width="3.09765625" style="1"/>
    <col min="3337" max="3337" width="2.8984375" style="1" customWidth="1"/>
    <col min="3338" max="3339" width="3.09765625" style="1"/>
    <col min="3340" max="3340" width="2.8984375" style="1" customWidth="1"/>
    <col min="3341" max="3343" width="3.09765625" style="1"/>
    <col min="3344" max="3348" width="3.8984375" style="1" customWidth="1"/>
    <col min="3349" max="3351" width="3.09765625" style="1"/>
    <col min="3352" max="3352" width="3.8984375" style="1" customWidth="1"/>
    <col min="3353" max="3592" width="3.09765625" style="1"/>
    <col min="3593" max="3593" width="2.8984375" style="1" customWidth="1"/>
    <col min="3594" max="3595" width="3.09765625" style="1"/>
    <col min="3596" max="3596" width="2.8984375" style="1" customWidth="1"/>
    <col min="3597" max="3599" width="3.09765625" style="1"/>
    <col min="3600" max="3604" width="3.8984375" style="1" customWidth="1"/>
    <col min="3605" max="3607" width="3.09765625" style="1"/>
    <col min="3608" max="3608" width="3.8984375" style="1" customWidth="1"/>
    <col min="3609" max="3848" width="3.09765625" style="1"/>
    <col min="3849" max="3849" width="2.8984375" style="1" customWidth="1"/>
    <col min="3850" max="3851" width="3.09765625" style="1"/>
    <col min="3852" max="3852" width="2.8984375" style="1" customWidth="1"/>
    <col min="3853" max="3855" width="3.09765625" style="1"/>
    <col min="3856" max="3860" width="3.8984375" style="1" customWidth="1"/>
    <col min="3861" max="3863" width="3.09765625" style="1"/>
    <col min="3864" max="3864" width="3.8984375" style="1" customWidth="1"/>
    <col min="3865" max="4104" width="3.09765625" style="1"/>
    <col min="4105" max="4105" width="2.8984375" style="1" customWidth="1"/>
    <col min="4106" max="4107" width="3.09765625" style="1"/>
    <col min="4108" max="4108" width="2.8984375" style="1" customWidth="1"/>
    <col min="4109" max="4111" width="3.09765625" style="1"/>
    <col min="4112" max="4116" width="3.8984375" style="1" customWidth="1"/>
    <col min="4117" max="4119" width="3.09765625" style="1"/>
    <col min="4120" max="4120" width="3.8984375" style="1" customWidth="1"/>
    <col min="4121" max="4360" width="3.09765625" style="1"/>
    <col min="4361" max="4361" width="2.8984375" style="1" customWidth="1"/>
    <col min="4362" max="4363" width="3.09765625" style="1"/>
    <col min="4364" max="4364" width="2.8984375" style="1" customWidth="1"/>
    <col min="4365" max="4367" width="3.09765625" style="1"/>
    <col min="4368" max="4372" width="3.8984375" style="1" customWidth="1"/>
    <col min="4373" max="4375" width="3.09765625" style="1"/>
    <col min="4376" max="4376" width="3.8984375" style="1" customWidth="1"/>
    <col min="4377" max="4616" width="3.09765625" style="1"/>
    <col min="4617" max="4617" width="2.8984375" style="1" customWidth="1"/>
    <col min="4618" max="4619" width="3.09765625" style="1"/>
    <col min="4620" max="4620" width="2.8984375" style="1" customWidth="1"/>
    <col min="4621" max="4623" width="3.09765625" style="1"/>
    <col min="4624" max="4628" width="3.8984375" style="1" customWidth="1"/>
    <col min="4629" max="4631" width="3.09765625" style="1"/>
    <col min="4632" max="4632" width="3.8984375" style="1" customWidth="1"/>
    <col min="4633" max="4872" width="3.09765625" style="1"/>
    <col min="4873" max="4873" width="2.8984375" style="1" customWidth="1"/>
    <col min="4874" max="4875" width="3.09765625" style="1"/>
    <col min="4876" max="4876" width="2.8984375" style="1" customWidth="1"/>
    <col min="4877" max="4879" width="3.09765625" style="1"/>
    <col min="4880" max="4884" width="3.8984375" style="1" customWidth="1"/>
    <col min="4885" max="4887" width="3.09765625" style="1"/>
    <col min="4888" max="4888" width="3.8984375" style="1" customWidth="1"/>
    <col min="4889" max="5128" width="3.09765625" style="1"/>
    <col min="5129" max="5129" width="2.8984375" style="1" customWidth="1"/>
    <col min="5130" max="5131" width="3.09765625" style="1"/>
    <col min="5132" max="5132" width="2.8984375" style="1" customWidth="1"/>
    <col min="5133" max="5135" width="3.09765625" style="1"/>
    <col min="5136" max="5140" width="3.8984375" style="1" customWidth="1"/>
    <col min="5141" max="5143" width="3.09765625" style="1"/>
    <col min="5144" max="5144" width="3.8984375" style="1" customWidth="1"/>
    <col min="5145" max="5384" width="3.09765625" style="1"/>
    <col min="5385" max="5385" width="2.8984375" style="1" customWidth="1"/>
    <col min="5386" max="5387" width="3.09765625" style="1"/>
    <col min="5388" max="5388" width="2.8984375" style="1" customWidth="1"/>
    <col min="5389" max="5391" width="3.09765625" style="1"/>
    <col min="5392" max="5396" width="3.8984375" style="1" customWidth="1"/>
    <col min="5397" max="5399" width="3.09765625" style="1"/>
    <col min="5400" max="5400" width="3.8984375" style="1" customWidth="1"/>
    <col min="5401" max="5640" width="3.09765625" style="1"/>
    <col min="5641" max="5641" width="2.8984375" style="1" customWidth="1"/>
    <col min="5642" max="5643" width="3.09765625" style="1"/>
    <col min="5644" max="5644" width="2.8984375" style="1" customWidth="1"/>
    <col min="5645" max="5647" width="3.09765625" style="1"/>
    <col min="5648" max="5652" width="3.8984375" style="1" customWidth="1"/>
    <col min="5653" max="5655" width="3.09765625" style="1"/>
    <col min="5656" max="5656" width="3.8984375" style="1" customWidth="1"/>
    <col min="5657" max="5896" width="3.09765625" style="1"/>
    <col min="5897" max="5897" width="2.8984375" style="1" customWidth="1"/>
    <col min="5898" max="5899" width="3.09765625" style="1"/>
    <col min="5900" max="5900" width="2.8984375" style="1" customWidth="1"/>
    <col min="5901" max="5903" width="3.09765625" style="1"/>
    <col min="5904" max="5908" width="3.8984375" style="1" customWidth="1"/>
    <col min="5909" max="5911" width="3.09765625" style="1"/>
    <col min="5912" max="5912" width="3.8984375" style="1" customWidth="1"/>
    <col min="5913" max="6152" width="3.09765625" style="1"/>
    <col min="6153" max="6153" width="2.8984375" style="1" customWidth="1"/>
    <col min="6154" max="6155" width="3.09765625" style="1"/>
    <col min="6156" max="6156" width="2.8984375" style="1" customWidth="1"/>
    <col min="6157" max="6159" width="3.09765625" style="1"/>
    <col min="6160" max="6164" width="3.8984375" style="1" customWidth="1"/>
    <col min="6165" max="6167" width="3.09765625" style="1"/>
    <col min="6168" max="6168" width="3.8984375" style="1" customWidth="1"/>
    <col min="6169" max="6408" width="3.09765625" style="1"/>
    <col min="6409" max="6409" width="2.8984375" style="1" customWidth="1"/>
    <col min="6410" max="6411" width="3.09765625" style="1"/>
    <col min="6412" max="6412" width="2.8984375" style="1" customWidth="1"/>
    <col min="6413" max="6415" width="3.09765625" style="1"/>
    <col min="6416" max="6420" width="3.8984375" style="1" customWidth="1"/>
    <col min="6421" max="6423" width="3.09765625" style="1"/>
    <col min="6424" max="6424" width="3.8984375" style="1" customWidth="1"/>
    <col min="6425" max="6664" width="3.09765625" style="1"/>
    <col min="6665" max="6665" width="2.8984375" style="1" customWidth="1"/>
    <col min="6666" max="6667" width="3.09765625" style="1"/>
    <col min="6668" max="6668" width="2.8984375" style="1" customWidth="1"/>
    <col min="6669" max="6671" width="3.09765625" style="1"/>
    <col min="6672" max="6676" width="3.8984375" style="1" customWidth="1"/>
    <col min="6677" max="6679" width="3.09765625" style="1"/>
    <col min="6680" max="6680" width="3.8984375" style="1" customWidth="1"/>
    <col min="6681" max="6920" width="3.09765625" style="1"/>
    <col min="6921" max="6921" width="2.8984375" style="1" customWidth="1"/>
    <col min="6922" max="6923" width="3.09765625" style="1"/>
    <col min="6924" max="6924" width="2.8984375" style="1" customWidth="1"/>
    <col min="6925" max="6927" width="3.09765625" style="1"/>
    <col min="6928" max="6932" width="3.8984375" style="1" customWidth="1"/>
    <col min="6933" max="6935" width="3.09765625" style="1"/>
    <col min="6936" max="6936" width="3.8984375" style="1" customWidth="1"/>
    <col min="6937" max="7176" width="3.09765625" style="1"/>
    <col min="7177" max="7177" width="2.8984375" style="1" customWidth="1"/>
    <col min="7178" max="7179" width="3.09765625" style="1"/>
    <col min="7180" max="7180" width="2.8984375" style="1" customWidth="1"/>
    <col min="7181" max="7183" width="3.09765625" style="1"/>
    <col min="7184" max="7188" width="3.8984375" style="1" customWidth="1"/>
    <col min="7189" max="7191" width="3.09765625" style="1"/>
    <col min="7192" max="7192" width="3.8984375" style="1" customWidth="1"/>
    <col min="7193" max="7432" width="3.09765625" style="1"/>
    <col min="7433" max="7433" width="2.8984375" style="1" customWidth="1"/>
    <col min="7434" max="7435" width="3.09765625" style="1"/>
    <col min="7436" max="7436" width="2.8984375" style="1" customWidth="1"/>
    <col min="7437" max="7439" width="3.09765625" style="1"/>
    <col min="7440" max="7444" width="3.8984375" style="1" customWidth="1"/>
    <col min="7445" max="7447" width="3.09765625" style="1"/>
    <col min="7448" max="7448" width="3.8984375" style="1" customWidth="1"/>
    <col min="7449" max="7688" width="3.09765625" style="1"/>
    <col min="7689" max="7689" width="2.8984375" style="1" customWidth="1"/>
    <col min="7690" max="7691" width="3.09765625" style="1"/>
    <col min="7692" max="7692" width="2.8984375" style="1" customWidth="1"/>
    <col min="7693" max="7695" width="3.09765625" style="1"/>
    <col min="7696" max="7700" width="3.8984375" style="1" customWidth="1"/>
    <col min="7701" max="7703" width="3.09765625" style="1"/>
    <col min="7704" max="7704" width="3.8984375" style="1" customWidth="1"/>
    <col min="7705" max="7944" width="3.09765625" style="1"/>
    <col min="7945" max="7945" width="2.8984375" style="1" customWidth="1"/>
    <col min="7946" max="7947" width="3.09765625" style="1"/>
    <col min="7948" max="7948" width="2.8984375" style="1" customWidth="1"/>
    <col min="7949" max="7951" width="3.09765625" style="1"/>
    <col min="7952" max="7956" width="3.8984375" style="1" customWidth="1"/>
    <col min="7957" max="7959" width="3.09765625" style="1"/>
    <col min="7960" max="7960" width="3.8984375" style="1" customWidth="1"/>
    <col min="7961" max="8200" width="3.09765625" style="1"/>
    <col min="8201" max="8201" width="2.8984375" style="1" customWidth="1"/>
    <col min="8202" max="8203" width="3.09765625" style="1"/>
    <col min="8204" max="8204" width="2.8984375" style="1" customWidth="1"/>
    <col min="8205" max="8207" width="3.09765625" style="1"/>
    <col min="8208" max="8212" width="3.8984375" style="1" customWidth="1"/>
    <col min="8213" max="8215" width="3.09765625" style="1"/>
    <col min="8216" max="8216" width="3.8984375" style="1" customWidth="1"/>
    <col min="8217" max="8456" width="3.09765625" style="1"/>
    <col min="8457" max="8457" width="2.8984375" style="1" customWidth="1"/>
    <col min="8458" max="8459" width="3.09765625" style="1"/>
    <col min="8460" max="8460" width="2.8984375" style="1" customWidth="1"/>
    <col min="8461" max="8463" width="3.09765625" style="1"/>
    <col min="8464" max="8468" width="3.8984375" style="1" customWidth="1"/>
    <col min="8469" max="8471" width="3.09765625" style="1"/>
    <col min="8472" max="8472" width="3.8984375" style="1" customWidth="1"/>
    <col min="8473" max="8712" width="3.09765625" style="1"/>
    <col min="8713" max="8713" width="2.8984375" style="1" customWidth="1"/>
    <col min="8714" max="8715" width="3.09765625" style="1"/>
    <col min="8716" max="8716" width="2.8984375" style="1" customWidth="1"/>
    <col min="8717" max="8719" width="3.09765625" style="1"/>
    <col min="8720" max="8724" width="3.8984375" style="1" customWidth="1"/>
    <col min="8725" max="8727" width="3.09765625" style="1"/>
    <col min="8728" max="8728" width="3.8984375" style="1" customWidth="1"/>
    <col min="8729" max="8968" width="3.09765625" style="1"/>
    <col min="8969" max="8969" width="2.8984375" style="1" customWidth="1"/>
    <col min="8970" max="8971" width="3.09765625" style="1"/>
    <col min="8972" max="8972" width="2.8984375" style="1" customWidth="1"/>
    <col min="8973" max="8975" width="3.09765625" style="1"/>
    <col min="8976" max="8980" width="3.8984375" style="1" customWidth="1"/>
    <col min="8981" max="8983" width="3.09765625" style="1"/>
    <col min="8984" max="8984" width="3.8984375" style="1" customWidth="1"/>
    <col min="8985" max="9224" width="3.09765625" style="1"/>
    <col min="9225" max="9225" width="2.8984375" style="1" customWidth="1"/>
    <col min="9226" max="9227" width="3.09765625" style="1"/>
    <col min="9228" max="9228" width="2.8984375" style="1" customWidth="1"/>
    <col min="9229" max="9231" width="3.09765625" style="1"/>
    <col min="9232" max="9236" width="3.8984375" style="1" customWidth="1"/>
    <col min="9237" max="9239" width="3.09765625" style="1"/>
    <col min="9240" max="9240" width="3.8984375" style="1" customWidth="1"/>
    <col min="9241" max="9480" width="3.09765625" style="1"/>
    <col min="9481" max="9481" width="2.8984375" style="1" customWidth="1"/>
    <col min="9482" max="9483" width="3.09765625" style="1"/>
    <col min="9484" max="9484" width="2.8984375" style="1" customWidth="1"/>
    <col min="9485" max="9487" width="3.09765625" style="1"/>
    <col min="9488" max="9492" width="3.8984375" style="1" customWidth="1"/>
    <col min="9493" max="9495" width="3.09765625" style="1"/>
    <col min="9496" max="9496" width="3.8984375" style="1" customWidth="1"/>
    <col min="9497" max="9736" width="3.09765625" style="1"/>
    <col min="9737" max="9737" width="2.8984375" style="1" customWidth="1"/>
    <col min="9738" max="9739" width="3.09765625" style="1"/>
    <col min="9740" max="9740" width="2.8984375" style="1" customWidth="1"/>
    <col min="9741" max="9743" width="3.09765625" style="1"/>
    <col min="9744" max="9748" width="3.8984375" style="1" customWidth="1"/>
    <col min="9749" max="9751" width="3.09765625" style="1"/>
    <col min="9752" max="9752" width="3.8984375" style="1" customWidth="1"/>
    <col min="9753" max="9992" width="3.09765625" style="1"/>
    <col min="9993" max="9993" width="2.8984375" style="1" customWidth="1"/>
    <col min="9994" max="9995" width="3.09765625" style="1"/>
    <col min="9996" max="9996" width="2.8984375" style="1" customWidth="1"/>
    <col min="9997" max="9999" width="3.09765625" style="1"/>
    <col min="10000" max="10004" width="3.8984375" style="1" customWidth="1"/>
    <col min="10005" max="10007" width="3.09765625" style="1"/>
    <col min="10008" max="10008" width="3.8984375" style="1" customWidth="1"/>
    <col min="10009" max="10248" width="3.09765625" style="1"/>
    <col min="10249" max="10249" width="2.8984375" style="1" customWidth="1"/>
    <col min="10250" max="10251" width="3.09765625" style="1"/>
    <col min="10252" max="10252" width="2.8984375" style="1" customWidth="1"/>
    <col min="10253" max="10255" width="3.09765625" style="1"/>
    <col min="10256" max="10260" width="3.8984375" style="1" customWidth="1"/>
    <col min="10261" max="10263" width="3.09765625" style="1"/>
    <col min="10264" max="10264" width="3.8984375" style="1" customWidth="1"/>
    <col min="10265" max="10504" width="3.09765625" style="1"/>
    <col min="10505" max="10505" width="2.8984375" style="1" customWidth="1"/>
    <col min="10506" max="10507" width="3.09765625" style="1"/>
    <col min="10508" max="10508" width="2.8984375" style="1" customWidth="1"/>
    <col min="10509" max="10511" width="3.09765625" style="1"/>
    <col min="10512" max="10516" width="3.8984375" style="1" customWidth="1"/>
    <col min="10517" max="10519" width="3.09765625" style="1"/>
    <col min="10520" max="10520" width="3.8984375" style="1" customWidth="1"/>
    <col min="10521" max="10760" width="3.09765625" style="1"/>
    <col min="10761" max="10761" width="2.8984375" style="1" customWidth="1"/>
    <col min="10762" max="10763" width="3.09765625" style="1"/>
    <col min="10764" max="10764" width="2.8984375" style="1" customWidth="1"/>
    <col min="10765" max="10767" width="3.09765625" style="1"/>
    <col min="10768" max="10772" width="3.8984375" style="1" customWidth="1"/>
    <col min="10773" max="10775" width="3.09765625" style="1"/>
    <col min="10776" max="10776" width="3.8984375" style="1" customWidth="1"/>
    <col min="10777" max="11016" width="3.09765625" style="1"/>
    <col min="11017" max="11017" width="2.8984375" style="1" customWidth="1"/>
    <col min="11018" max="11019" width="3.09765625" style="1"/>
    <col min="11020" max="11020" width="2.8984375" style="1" customWidth="1"/>
    <col min="11021" max="11023" width="3.09765625" style="1"/>
    <col min="11024" max="11028" width="3.8984375" style="1" customWidth="1"/>
    <col min="11029" max="11031" width="3.09765625" style="1"/>
    <col min="11032" max="11032" width="3.8984375" style="1" customWidth="1"/>
    <col min="11033" max="11272" width="3.09765625" style="1"/>
    <col min="11273" max="11273" width="2.8984375" style="1" customWidth="1"/>
    <col min="11274" max="11275" width="3.09765625" style="1"/>
    <col min="11276" max="11276" width="2.8984375" style="1" customWidth="1"/>
    <col min="11277" max="11279" width="3.09765625" style="1"/>
    <col min="11280" max="11284" width="3.8984375" style="1" customWidth="1"/>
    <col min="11285" max="11287" width="3.09765625" style="1"/>
    <col min="11288" max="11288" width="3.8984375" style="1" customWidth="1"/>
    <col min="11289" max="11528" width="3.09765625" style="1"/>
    <col min="11529" max="11529" width="2.8984375" style="1" customWidth="1"/>
    <col min="11530" max="11531" width="3.09765625" style="1"/>
    <col min="11532" max="11532" width="2.8984375" style="1" customWidth="1"/>
    <col min="11533" max="11535" width="3.09765625" style="1"/>
    <col min="11536" max="11540" width="3.8984375" style="1" customWidth="1"/>
    <col min="11541" max="11543" width="3.09765625" style="1"/>
    <col min="11544" max="11544" width="3.8984375" style="1" customWidth="1"/>
    <col min="11545" max="11784" width="3.09765625" style="1"/>
    <col min="11785" max="11785" width="2.8984375" style="1" customWidth="1"/>
    <col min="11786" max="11787" width="3.09765625" style="1"/>
    <col min="11788" max="11788" width="2.8984375" style="1" customWidth="1"/>
    <col min="11789" max="11791" width="3.09765625" style="1"/>
    <col min="11792" max="11796" width="3.8984375" style="1" customWidth="1"/>
    <col min="11797" max="11799" width="3.09765625" style="1"/>
    <col min="11800" max="11800" width="3.8984375" style="1" customWidth="1"/>
    <col min="11801" max="12040" width="3.09765625" style="1"/>
    <col min="12041" max="12041" width="2.8984375" style="1" customWidth="1"/>
    <col min="12042" max="12043" width="3.09765625" style="1"/>
    <col min="12044" max="12044" width="2.8984375" style="1" customWidth="1"/>
    <col min="12045" max="12047" width="3.09765625" style="1"/>
    <col min="12048" max="12052" width="3.8984375" style="1" customWidth="1"/>
    <col min="12053" max="12055" width="3.09765625" style="1"/>
    <col min="12056" max="12056" width="3.8984375" style="1" customWidth="1"/>
    <col min="12057" max="12296" width="3.09765625" style="1"/>
    <col min="12297" max="12297" width="2.8984375" style="1" customWidth="1"/>
    <col min="12298" max="12299" width="3.09765625" style="1"/>
    <col min="12300" max="12300" width="2.8984375" style="1" customWidth="1"/>
    <col min="12301" max="12303" width="3.09765625" style="1"/>
    <col min="12304" max="12308" width="3.8984375" style="1" customWidth="1"/>
    <col min="12309" max="12311" width="3.09765625" style="1"/>
    <col min="12312" max="12312" width="3.8984375" style="1" customWidth="1"/>
    <col min="12313" max="12552" width="3.09765625" style="1"/>
    <col min="12553" max="12553" width="2.8984375" style="1" customWidth="1"/>
    <col min="12554" max="12555" width="3.09765625" style="1"/>
    <col min="12556" max="12556" width="2.8984375" style="1" customWidth="1"/>
    <col min="12557" max="12559" width="3.09765625" style="1"/>
    <col min="12560" max="12564" width="3.8984375" style="1" customWidth="1"/>
    <col min="12565" max="12567" width="3.09765625" style="1"/>
    <col min="12568" max="12568" width="3.8984375" style="1" customWidth="1"/>
    <col min="12569" max="12808" width="3.09765625" style="1"/>
    <col min="12809" max="12809" width="2.8984375" style="1" customWidth="1"/>
    <col min="12810" max="12811" width="3.09765625" style="1"/>
    <col min="12812" max="12812" width="2.8984375" style="1" customWidth="1"/>
    <col min="12813" max="12815" width="3.09765625" style="1"/>
    <col min="12816" max="12820" width="3.8984375" style="1" customWidth="1"/>
    <col min="12821" max="12823" width="3.09765625" style="1"/>
    <col min="12824" max="12824" width="3.8984375" style="1" customWidth="1"/>
    <col min="12825" max="13064" width="3.09765625" style="1"/>
    <col min="13065" max="13065" width="2.8984375" style="1" customWidth="1"/>
    <col min="13066" max="13067" width="3.09765625" style="1"/>
    <col min="13068" max="13068" width="2.8984375" style="1" customWidth="1"/>
    <col min="13069" max="13071" width="3.09765625" style="1"/>
    <col min="13072" max="13076" width="3.8984375" style="1" customWidth="1"/>
    <col min="13077" max="13079" width="3.09765625" style="1"/>
    <col min="13080" max="13080" width="3.8984375" style="1" customWidth="1"/>
    <col min="13081" max="13320" width="3.09765625" style="1"/>
    <col min="13321" max="13321" width="2.8984375" style="1" customWidth="1"/>
    <col min="13322" max="13323" width="3.09765625" style="1"/>
    <col min="13324" max="13324" width="2.8984375" style="1" customWidth="1"/>
    <col min="13325" max="13327" width="3.09765625" style="1"/>
    <col min="13328" max="13332" width="3.8984375" style="1" customWidth="1"/>
    <col min="13333" max="13335" width="3.09765625" style="1"/>
    <col min="13336" max="13336" width="3.8984375" style="1" customWidth="1"/>
    <col min="13337" max="13576" width="3.09765625" style="1"/>
    <col min="13577" max="13577" width="2.8984375" style="1" customWidth="1"/>
    <col min="13578" max="13579" width="3.09765625" style="1"/>
    <col min="13580" max="13580" width="2.8984375" style="1" customWidth="1"/>
    <col min="13581" max="13583" width="3.09765625" style="1"/>
    <col min="13584" max="13588" width="3.8984375" style="1" customWidth="1"/>
    <col min="13589" max="13591" width="3.09765625" style="1"/>
    <col min="13592" max="13592" width="3.8984375" style="1" customWidth="1"/>
    <col min="13593" max="13832" width="3.09765625" style="1"/>
    <col min="13833" max="13833" width="2.8984375" style="1" customWidth="1"/>
    <col min="13834" max="13835" width="3.09765625" style="1"/>
    <col min="13836" max="13836" width="2.8984375" style="1" customWidth="1"/>
    <col min="13837" max="13839" width="3.09765625" style="1"/>
    <col min="13840" max="13844" width="3.8984375" style="1" customWidth="1"/>
    <col min="13845" max="13847" width="3.09765625" style="1"/>
    <col min="13848" max="13848" width="3.8984375" style="1" customWidth="1"/>
    <col min="13849" max="14088" width="3.09765625" style="1"/>
    <col min="14089" max="14089" width="2.8984375" style="1" customWidth="1"/>
    <col min="14090" max="14091" width="3.09765625" style="1"/>
    <col min="14092" max="14092" width="2.8984375" style="1" customWidth="1"/>
    <col min="14093" max="14095" width="3.09765625" style="1"/>
    <col min="14096" max="14100" width="3.8984375" style="1" customWidth="1"/>
    <col min="14101" max="14103" width="3.09765625" style="1"/>
    <col min="14104" max="14104" width="3.8984375" style="1" customWidth="1"/>
    <col min="14105" max="14344" width="3.09765625" style="1"/>
    <col min="14345" max="14345" width="2.8984375" style="1" customWidth="1"/>
    <col min="14346" max="14347" width="3.09765625" style="1"/>
    <col min="14348" max="14348" width="2.8984375" style="1" customWidth="1"/>
    <col min="14349" max="14351" width="3.09765625" style="1"/>
    <col min="14352" max="14356" width="3.8984375" style="1" customWidth="1"/>
    <col min="14357" max="14359" width="3.09765625" style="1"/>
    <col min="14360" max="14360" width="3.8984375" style="1" customWidth="1"/>
    <col min="14361" max="14600" width="3.09765625" style="1"/>
    <col min="14601" max="14601" width="2.8984375" style="1" customWidth="1"/>
    <col min="14602" max="14603" width="3.09765625" style="1"/>
    <col min="14604" max="14604" width="2.8984375" style="1" customWidth="1"/>
    <col min="14605" max="14607" width="3.09765625" style="1"/>
    <col min="14608" max="14612" width="3.8984375" style="1" customWidth="1"/>
    <col min="14613" max="14615" width="3.09765625" style="1"/>
    <col min="14616" max="14616" width="3.8984375" style="1" customWidth="1"/>
    <col min="14617" max="14856" width="3.09765625" style="1"/>
    <col min="14857" max="14857" width="2.8984375" style="1" customWidth="1"/>
    <col min="14858" max="14859" width="3.09765625" style="1"/>
    <col min="14860" max="14860" width="2.8984375" style="1" customWidth="1"/>
    <col min="14861" max="14863" width="3.09765625" style="1"/>
    <col min="14864" max="14868" width="3.8984375" style="1" customWidth="1"/>
    <col min="14869" max="14871" width="3.09765625" style="1"/>
    <col min="14872" max="14872" width="3.8984375" style="1" customWidth="1"/>
    <col min="14873" max="15112" width="3.09765625" style="1"/>
    <col min="15113" max="15113" width="2.8984375" style="1" customWidth="1"/>
    <col min="15114" max="15115" width="3.09765625" style="1"/>
    <col min="15116" max="15116" width="2.8984375" style="1" customWidth="1"/>
    <col min="15117" max="15119" width="3.09765625" style="1"/>
    <col min="15120" max="15124" width="3.8984375" style="1" customWidth="1"/>
    <col min="15125" max="15127" width="3.09765625" style="1"/>
    <col min="15128" max="15128" width="3.8984375" style="1" customWidth="1"/>
    <col min="15129" max="15368" width="3.09765625" style="1"/>
    <col min="15369" max="15369" width="2.8984375" style="1" customWidth="1"/>
    <col min="15370" max="15371" width="3.09765625" style="1"/>
    <col min="15372" max="15372" width="2.8984375" style="1" customWidth="1"/>
    <col min="15373" max="15375" width="3.09765625" style="1"/>
    <col min="15376" max="15380" width="3.8984375" style="1" customWidth="1"/>
    <col min="15381" max="15383" width="3.09765625" style="1"/>
    <col min="15384" max="15384" width="3.8984375" style="1" customWidth="1"/>
    <col min="15385" max="15624" width="3.09765625" style="1"/>
    <col min="15625" max="15625" width="2.8984375" style="1" customWidth="1"/>
    <col min="15626" max="15627" width="3.09765625" style="1"/>
    <col min="15628" max="15628" width="2.8984375" style="1" customWidth="1"/>
    <col min="15629" max="15631" width="3.09765625" style="1"/>
    <col min="15632" max="15636" width="3.8984375" style="1" customWidth="1"/>
    <col min="15637" max="15639" width="3.09765625" style="1"/>
    <col min="15640" max="15640" width="3.8984375" style="1" customWidth="1"/>
    <col min="15641" max="15880" width="3.09765625" style="1"/>
    <col min="15881" max="15881" width="2.8984375" style="1" customWidth="1"/>
    <col min="15882" max="15883" width="3.09765625" style="1"/>
    <col min="15884" max="15884" width="2.8984375" style="1" customWidth="1"/>
    <col min="15885" max="15887" width="3.09765625" style="1"/>
    <col min="15888" max="15892" width="3.8984375" style="1" customWidth="1"/>
    <col min="15893" max="15895" width="3.09765625" style="1"/>
    <col min="15896" max="15896" width="3.8984375" style="1" customWidth="1"/>
    <col min="15897" max="16136" width="3.09765625" style="1"/>
    <col min="16137" max="16137" width="2.8984375" style="1" customWidth="1"/>
    <col min="16138" max="16139" width="3.09765625" style="1"/>
    <col min="16140" max="16140" width="2.8984375" style="1" customWidth="1"/>
    <col min="16141" max="16143" width="3.09765625" style="1"/>
    <col min="16144" max="16148" width="3.8984375" style="1" customWidth="1"/>
    <col min="16149" max="16151" width="3.09765625" style="1"/>
    <col min="16152" max="16152" width="3.8984375" style="1" customWidth="1"/>
    <col min="16153" max="16384" width="3.09765625" style="1"/>
  </cols>
  <sheetData>
    <row r="1" spans="1:77" ht="30.75" customHeight="1" x14ac:dyDescent="0.45">
      <c r="A1" s="49"/>
      <c r="B1" s="56" t="s">
        <v>194</v>
      </c>
      <c r="C1" s="56"/>
      <c r="D1" s="56"/>
      <c r="E1" s="56"/>
      <c r="F1" s="56"/>
      <c r="G1" s="56"/>
      <c r="H1" s="27"/>
      <c r="I1" s="27"/>
      <c r="J1" s="27"/>
      <c r="K1" s="27"/>
      <c r="L1" s="27"/>
      <c r="M1" s="27"/>
      <c r="N1" s="27"/>
      <c r="O1" s="27"/>
      <c r="P1" s="27"/>
      <c r="Q1" s="27"/>
      <c r="R1" s="27"/>
      <c r="S1" s="27"/>
      <c r="T1" s="27"/>
      <c r="U1" s="27"/>
      <c r="V1" s="27"/>
      <c r="W1" s="27"/>
      <c r="X1" s="27"/>
      <c r="Y1" s="27"/>
      <c r="Z1" s="27"/>
      <c r="AA1" s="27"/>
      <c r="AB1" s="27"/>
      <c r="AC1" s="27"/>
      <c r="AD1" s="27"/>
      <c r="AE1" s="49"/>
      <c r="AI1" s="49"/>
    </row>
    <row r="2" spans="1:77" ht="42" customHeight="1" x14ac:dyDescent="0.45">
      <c r="B2" s="450" t="s">
        <v>195</v>
      </c>
      <c r="C2" s="451"/>
      <c r="D2" s="451"/>
      <c r="E2" s="451"/>
      <c r="F2" s="451"/>
      <c r="G2" s="451"/>
      <c r="H2" s="451"/>
      <c r="I2" s="451"/>
      <c r="J2" s="451"/>
      <c r="K2" s="451"/>
      <c r="L2" s="451"/>
      <c r="M2" s="451"/>
      <c r="N2" s="451"/>
      <c r="O2" s="452"/>
      <c r="P2" s="420" t="s">
        <v>196</v>
      </c>
      <c r="Q2" s="420"/>
      <c r="R2" s="420"/>
      <c r="S2" s="420" t="s">
        <v>197</v>
      </c>
      <c r="T2" s="420"/>
      <c r="U2" s="420"/>
      <c r="V2" s="420" t="s">
        <v>198</v>
      </c>
      <c r="W2" s="420"/>
      <c r="X2" s="420"/>
      <c r="Y2" s="29"/>
      <c r="Z2" s="29"/>
      <c r="AA2" s="57"/>
      <c r="AB2" s="57"/>
      <c r="AC2" s="58"/>
      <c r="AD2" s="58"/>
      <c r="AE2" s="58"/>
      <c r="AF2" s="58"/>
      <c r="AG2" s="58"/>
      <c r="AH2" s="58"/>
      <c r="AI2" s="58"/>
      <c r="AJ2" s="58"/>
      <c r="AK2" s="58"/>
      <c r="AL2" s="58"/>
      <c r="AM2" s="58"/>
      <c r="AN2" s="58"/>
      <c r="AO2" s="58"/>
      <c r="AP2" s="58"/>
      <c r="AQ2" s="58"/>
      <c r="AR2" s="58"/>
      <c r="AS2" s="58"/>
      <c r="AT2" s="430" t="s">
        <v>199</v>
      </c>
      <c r="AU2" s="431"/>
      <c r="AV2" s="431"/>
      <c r="AW2" s="432"/>
    </row>
    <row r="3" spans="1:77" ht="21.75" customHeight="1" x14ac:dyDescent="0.45">
      <c r="B3" s="453"/>
      <c r="C3" s="454"/>
      <c r="D3" s="454"/>
      <c r="E3" s="454"/>
      <c r="F3" s="454"/>
      <c r="G3" s="454"/>
      <c r="H3" s="454"/>
      <c r="I3" s="454"/>
      <c r="J3" s="454"/>
      <c r="K3" s="454"/>
      <c r="L3" s="454"/>
      <c r="M3" s="454"/>
      <c r="N3" s="454"/>
      <c r="O3" s="455"/>
      <c r="P3" s="355" t="s">
        <v>147</v>
      </c>
      <c r="Q3" s="355"/>
      <c r="R3" s="355"/>
      <c r="S3" s="355" t="s">
        <v>147</v>
      </c>
      <c r="T3" s="355"/>
      <c r="U3" s="355"/>
      <c r="V3" s="355" t="s">
        <v>147</v>
      </c>
      <c r="W3" s="355"/>
      <c r="X3" s="355"/>
      <c r="Y3" s="29"/>
      <c r="Z3" s="29"/>
      <c r="AC3" s="433" t="s">
        <v>200</v>
      </c>
      <c r="AD3" s="434"/>
      <c r="AE3" s="439" t="s">
        <v>201</v>
      </c>
      <c r="AF3" s="439"/>
      <c r="AG3" s="439"/>
      <c r="AH3" s="439"/>
      <c r="AI3" s="439"/>
      <c r="AJ3" s="439"/>
      <c r="AK3" s="439"/>
      <c r="AL3" s="439"/>
      <c r="AM3" s="439"/>
      <c r="AN3" s="439"/>
      <c r="AO3" s="439"/>
      <c r="AP3" s="439"/>
      <c r="AQ3" s="439"/>
      <c r="AR3" s="439"/>
      <c r="AS3" s="440"/>
      <c r="AT3" s="467">
        <v>122280</v>
      </c>
      <c r="AU3" s="468"/>
      <c r="AV3" s="468"/>
      <c r="AW3" s="469"/>
      <c r="BC3" s="476" t="s">
        <v>202</v>
      </c>
      <c r="BD3" s="476"/>
      <c r="BE3" s="477" t="s">
        <v>203</v>
      </c>
      <c r="BF3" s="478"/>
      <c r="BG3" s="479"/>
      <c r="BH3" s="459" t="s">
        <v>204</v>
      </c>
      <c r="BI3" s="439"/>
      <c r="BJ3" s="439"/>
      <c r="BK3" s="439"/>
      <c r="BL3" s="439"/>
      <c r="BM3" s="439"/>
      <c r="BN3" s="439"/>
      <c r="BO3" s="439"/>
      <c r="BP3" s="439"/>
      <c r="BQ3" s="439"/>
      <c r="BR3" s="439"/>
      <c r="BS3" s="439"/>
      <c r="BT3" s="439"/>
      <c r="BU3" s="439"/>
      <c r="BV3" s="440"/>
      <c r="BW3" s="461">
        <f>11820*12</f>
        <v>141840</v>
      </c>
      <c r="BX3" s="462"/>
      <c r="BY3" s="463"/>
    </row>
    <row r="4" spans="1:77" ht="30.75" customHeight="1" x14ac:dyDescent="0.45">
      <c r="B4" s="59" t="s">
        <v>205</v>
      </c>
      <c r="C4" s="445" t="s">
        <v>206</v>
      </c>
      <c r="D4" s="446"/>
      <c r="E4" s="447" t="s">
        <v>207</v>
      </c>
      <c r="F4" s="448"/>
      <c r="G4" s="448"/>
      <c r="H4" s="448"/>
      <c r="I4" s="448"/>
      <c r="J4" s="448"/>
      <c r="K4" s="448"/>
      <c r="L4" s="448"/>
      <c r="M4" s="448"/>
      <c r="N4" s="448"/>
      <c r="O4" s="449"/>
      <c r="P4" s="390">
        <f>24940*12</f>
        <v>299280</v>
      </c>
      <c r="Q4" s="390"/>
      <c r="R4" s="390"/>
      <c r="S4" s="390">
        <f>23060*12</f>
        <v>276720</v>
      </c>
      <c r="T4" s="390"/>
      <c r="U4" s="390"/>
      <c r="V4" s="390">
        <f>22310*12</f>
        <v>267720</v>
      </c>
      <c r="W4" s="390"/>
      <c r="X4" s="390"/>
      <c r="Y4" s="29"/>
      <c r="Z4" s="29"/>
      <c r="AC4" s="435"/>
      <c r="AD4" s="436"/>
      <c r="AE4" s="441"/>
      <c r="AF4" s="441"/>
      <c r="AG4" s="441"/>
      <c r="AH4" s="441"/>
      <c r="AI4" s="441"/>
      <c r="AJ4" s="441"/>
      <c r="AK4" s="441"/>
      <c r="AL4" s="441"/>
      <c r="AM4" s="441"/>
      <c r="AN4" s="441"/>
      <c r="AO4" s="441"/>
      <c r="AP4" s="441"/>
      <c r="AQ4" s="441"/>
      <c r="AR4" s="441"/>
      <c r="AS4" s="442"/>
      <c r="AT4" s="470"/>
      <c r="AU4" s="471"/>
      <c r="AV4" s="471"/>
      <c r="AW4" s="472"/>
      <c r="BC4" s="476"/>
      <c r="BD4" s="476"/>
      <c r="BE4" s="480"/>
      <c r="BF4" s="481"/>
      <c r="BG4" s="482"/>
      <c r="BH4" s="460"/>
      <c r="BI4" s="443"/>
      <c r="BJ4" s="443"/>
      <c r="BK4" s="443"/>
      <c r="BL4" s="443"/>
      <c r="BM4" s="443"/>
      <c r="BN4" s="443"/>
      <c r="BO4" s="443"/>
      <c r="BP4" s="443"/>
      <c r="BQ4" s="443"/>
      <c r="BR4" s="443"/>
      <c r="BS4" s="443"/>
      <c r="BT4" s="443"/>
      <c r="BU4" s="443"/>
      <c r="BV4" s="444"/>
      <c r="BW4" s="464"/>
      <c r="BX4" s="465"/>
      <c r="BY4" s="466"/>
    </row>
    <row r="5" spans="1:77" ht="41.25" customHeight="1" x14ac:dyDescent="0.45">
      <c r="B5" s="60" t="s">
        <v>208</v>
      </c>
      <c r="C5" s="445"/>
      <c r="D5" s="446"/>
      <c r="E5" s="456" t="s">
        <v>209</v>
      </c>
      <c r="F5" s="457"/>
      <c r="G5" s="457"/>
      <c r="H5" s="457"/>
      <c r="I5" s="457"/>
      <c r="J5" s="457"/>
      <c r="K5" s="457"/>
      <c r="L5" s="457"/>
      <c r="M5" s="457"/>
      <c r="N5" s="457"/>
      <c r="O5" s="458"/>
      <c r="P5" s="390">
        <f>16620*12</f>
        <v>199440</v>
      </c>
      <c r="Q5" s="390"/>
      <c r="R5" s="390"/>
      <c r="S5" s="390">
        <f>15380*12</f>
        <v>184560</v>
      </c>
      <c r="T5" s="390"/>
      <c r="U5" s="390"/>
      <c r="V5" s="390">
        <f>14870*12</f>
        <v>178440</v>
      </c>
      <c r="W5" s="390"/>
      <c r="X5" s="390"/>
      <c r="Y5" s="29"/>
      <c r="Z5" s="29"/>
      <c r="AC5" s="435"/>
      <c r="AD5" s="436"/>
      <c r="AE5" s="441"/>
      <c r="AF5" s="441"/>
      <c r="AG5" s="441"/>
      <c r="AH5" s="441"/>
      <c r="AI5" s="441"/>
      <c r="AJ5" s="441"/>
      <c r="AK5" s="441"/>
      <c r="AL5" s="441"/>
      <c r="AM5" s="441"/>
      <c r="AN5" s="441"/>
      <c r="AO5" s="441"/>
      <c r="AP5" s="441"/>
      <c r="AQ5" s="441"/>
      <c r="AR5" s="441"/>
      <c r="AS5" s="442"/>
      <c r="AT5" s="470"/>
      <c r="AU5" s="471"/>
      <c r="AV5" s="471"/>
      <c r="AW5" s="472"/>
      <c r="BC5" s="476"/>
      <c r="BD5" s="476"/>
      <c r="BE5" s="480"/>
      <c r="BF5" s="481"/>
      <c r="BG5" s="482"/>
      <c r="BH5" s="459" t="s">
        <v>210</v>
      </c>
      <c r="BI5" s="439"/>
      <c r="BJ5" s="439"/>
      <c r="BK5" s="439"/>
      <c r="BL5" s="439"/>
      <c r="BM5" s="439"/>
      <c r="BN5" s="439"/>
      <c r="BO5" s="439"/>
      <c r="BP5" s="439"/>
      <c r="BQ5" s="439"/>
      <c r="BR5" s="439"/>
      <c r="BS5" s="439"/>
      <c r="BT5" s="439"/>
      <c r="BU5" s="439"/>
      <c r="BV5" s="440"/>
      <c r="BW5" s="461">
        <f>10190*12</f>
        <v>122280</v>
      </c>
      <c r="BX5" s="462"/>
      <c r="BY5" s="463"/>
    </row>
    <row r="6" spans="1:77" ht="32.25" customHeight="1" x14ac:dyDescent="0.45">
      <c r="B6" s="59" t="s">
        <v>205</v>
      </c>
      <c r="C6" s="504" t="s">
        <v>211</v>
      </c>
      <c r="D6" s="505"/>
      <c r="E6" s="459" t="s">
        <v>212</v>
      </c>
      <c r="F6" s="508"/>
      <c r="G6" s="508"/>
      <c r="H6" s="508"/>
      <c r="I6" s="508"/>
      <c r="J6" s="508"/>
      <c r="K6" s="508"/>
      <c r="L6" s="508"/>
      <c r="M6" s="508"/>
      <c r="N6" s="508"/>
      <c r="O6" s="509"/>
      <c r="P6" s="390">
        <v>0</v>
      </c>
      <c r="Q6" s="390"/>
      <c r="R6" s="390"/>
      <c r="S6" s="390">
        <v>0</v>
      </c>
      <c r="T6" s="513"/>
      <c r="U6" s="513"/>
      <c r="V6" s="390">
        <f>9880*12</f>
        <v>118560</v>
      </c>
      <c r="W6" s="390"/>
      <c r="X6" s="390"/>
      <c r="Y6" s="29"/>
      <c r="Z6" s="29"/>
      <c r="AC6" s="435"/>
      <c r="AD6" s="436"/>
      <c r="AE6" s="443"/>
      <c r="AF6" s="443"/>
      <c r="AG6" s="443"/>
      <c r="AH6" s="443"/>
      <c r="AI6" s="443"/>
      <c r="AJ6" s="443"/>
      <c r="AK6" s="443"/>
      <c r="AL6" s="443"/>
      <c r="AM6" s="443"/>
      <c r="AN6" s="443"/>
      <c r="AO6" s="443"/>
      <c r="AP6" s="443"/>
      <c r="AQ6" s="443"/>
      <c r="AR6" s="443"/>
      <c r="AS6" s="444"/>
      <c r="AT6" s="473"/>
      <c r="AU6" s="474"/>
      <c r="AV6" s="474"/>
      <c r="AW6" s="475"/>
      <c r="BC6" s="476"/>
      <c r="BD6" s="476"/>
      <c r="BE6" s="483"/>
      <c r="BF6" s="484"/>
      <c r="BG6" s="485"/>
      <c r="BH6" s="460"/>
      <c r="BI6" s="443"/>
      <c r="BJ6" s="443"/>
      <c r="BK6" s="443"/>
      <c r="BL6" s="443"/>
      <c r="BM6" s="443"/>
      <c r="BN6" s="443"/>
      <c r="BO6" s="443"/>
      <c r="BP6" s="443"/>
      <c r="BQ6" s="443"/>
      <c r="BR6" s="443"/>
      <c r="BS6" s="443"/>
      <c r="BT6" s="443"/>
      <c r="BU6" s="443"/>
      <c r="BV6" s="444"/>
      <c r="BW6" s="464"/>
      <c r="BX6" s="465"/>
      <c r="BY6" s="466"/>
    </row>
    <row r="7" spans="1:77" ht="32.25" customHeight="1" x14ac:dyDescent="0.45">
      <c r="B7" s="60"/>
      <c r="C7" s="506"/>
      <c r="D7" s="507"/>
      <c r="E7" s="510"/>
      <c r="F7" s="511"/>
      <c r="G7" s="511"/>
      <c r="H7" s="511"/>
      <c r="I7" s="511"/>
      <c r="J7" s="511"/>
      <c r="K7" s="511"/>
      <c r="L7" s="511"/>
      <c r="M7" s="511"/>
      <c r="N7" s="511"/>
      <c r="O7" s="512"/>
      <c r="P7" s="390"/>
      <c r="Q7" s="390"/>
      <c r="R7" s="390"/>
      <c r="S7" s="513"/>
      <c r="T7" s="513"/>
      <c r="U7" s="513"/>
      <c r="V7" s="390"/>
      <c r="W7" s="390"/>
      <c r="X7" s="390"/>
      <c r="Y7" s="29"/>
      <c r="Z7" s="29"/>
      <c r="AC7" s="435"/>
      <c r="AD7" s="436"/>
      <c r="AE7" s="514" t="s">
        <v>213</v>
      </c>
      <c r="AF7" s="515"/>
      <c r="AG7" s="516"/>
      <c r="AH7" s="477" t="s">
        <v>214</v>
      </c>
      <c r="AI7" s="478"/>
      <c r="AJ7" s="478"/>
      <c r="AK7" s="478"/>
      <c r="AL7" s="478"/>
      <c r="AM7" s="478"/>
      <c r="AN7" s="478"/>
      <c r="AO7" s="478"/>
      <c r="AP7" s="478"/>
      <c r="AQ7" s="478"/>
      <c r="AR7" s="478"/>
      <c r="AS7" s="479"/>
      <c r="AT7" s="489" t="s">
        <v>215</v>
      </c>
      <c r="AU7" s="490"/>
      <c r="AV7" s="490"/>
      <c r="AW7" s="491"/>
      <c r="BC7" s="476"/>
      <c r="BD7" s="476"/>
      <c r="BE7" s="477" t="s">
        <v>216</v>
      </c>
      <c r="BF7" s="478"/>
      <c r="BG7" s="479"/>
      <c r="BH7" s="459" t="s">
        <v>217</v>
      </c>
      <c r="BI7" s="439"/>
      <c r="BJ7" s="439"/>
      <c r="BK7" s="439"/>
      <c r="BL7" s="439"/>
      <c r="BM7" s="439"/>
      <c r="BN7" s="439"/>
      <c r="BO7" s="439"/>
      <c r="BP7" s="439"/>
      <c r="BQ7" s="439"/>
      <c r="BR7" s="439"/>
      <c r="BS7" s="439"/>
      <c r="BT7" s="439"/>
      <c r="BU7" s="439"/>
      <c r="BV7" s="440"/>
      <c r="BW7" s="461">
        <f>11820*12</f>
        <v>141840</v>
      </c>
      <c r="BX7" s="462"/>
      <c r="BY7" s="463"/>
    </row>
    <row r="8" spans="1:77" ht="32.25" customHeight="1" x14ac:dyDescent="0.45">
      <c r="B8" s="59" t="s">
        <v>205</v>
      </c>
      <c r="C8" s="498" t="s">
        <v>218</v>
      </c>
      <c r="D8" s="499"/>
      <c r="E8" s="61" t="s">
        <v>219</v>
      </c>
      <c r="F8" s="62"/>
      <c r="G8" s="62"/>
      <c r="H8" s="62"/>
      <c r="I8" s="62"/>
      <c r="J8" s="62"/>
      <c r="K8" s="62"/>
      <c r="L8" s="62"/>
      <c r="M8" s="62"/>
      <c r="N8" s="62"/>
      <c r="O8" s="63"/>
      <c r="P8" s="502">
        <v>109560</v>
      </c>
      <c r="Q8" s="502"/>
      <c r="R8" s="502"/>
      <c r="S8" s="502">
        <v>93120</v>
      </c>
      <c r="T8" s="503"/>
      <c r="U8" s="503"/>
      <c r="V8" s="355">
        <v>0</v>
      </c>
      <c r="W8" s="355"/>
      <c r="X8" s="355"/>
      <c r="Y8" s="29"/>
      <c r="Z8" s="29"/>
      <c r="AC8" s="435"/>
      <c r="AD8" s="436"/>
      <c r="AE8" s="517"/>
      <c r="AF8" s="518"/>
      <c r="AG8" s="519"/>
      <c r="AH8" s="483"/>
      <c r="AI8" s="484"/>
      <c r="AJ8" s="484"/>
      <c r="AK8" s="484"/>
      <c r="AL8" s="484"/>
      <c r="AM8" s="484"/>
      <c r="AN8" s="484"/>
      <c r="AO8" s="484"/>
      <c r="AP8" s="484"/>
      <c r="AQ8" s="484"/>
      <c r="AR8" s="484"/>
      <c r="AS8" s="485"/>
      <c r="AT8" s="492"/>
      <c r="AU8" s="493"/>
      <c r="AV8" s="493"/>
      <c r="AW8" s="494"/>
      <c r="BC8" s="476"/>
      <c r="BD8" s="476"/>
      <c r="BE8" s="480"/>
      <c r="BF8" s="481"/>
      <c r="BG8" s="482"/>
      <c r="BH8" s="460"/>
      <c r="BI8" s="443"/>
      <c r="BJ8" s="443"/>
      <c r="BK8" s="443"/>
      <c r="BL8" s="443"/>
      <c r="BM8" s="443"/>
      <c r="BN8" s="443"/>
      <c r="BO8" s="443"/>
      <c r="BP8" s="443"/>
      <c r="BQ8" s="443"/>
      <c r="BR8" s="443"/>
      <c r="BS8" s="443"/>
      <c r="BT8" s="443"/>
      <c r="BU8" s="443"/>
      <c r="BV8" s="444"/>
      <c r="BW8" s="464"/>
      <c r="BX8" s="465"/>
      <c r="BY8" s="466"/>
    </row>
    <row r="9" spans="1:77" ht="32.25" customHeight="1" x14ac:dyDescent="0.45">
      <c r="B9" s="60"/>
      <c r="C9" s="500"/>
      <c r="D9" s="501"/>
      <c r="E9" s="61" t="s">
        <v>220</v>
      </c>
      <c r="F9" s="62"/>
      <c r="G9" s="62"/>
      <c r="H9" s="62"/>
      <c r="I9" s="62"/>
      <c r="J9" s="62"/>
      <c r="K9" s="62"/>
      <c r="L9" s="62"/>
      <c r="M9" s="62"/>
      <c r="N9" s="62"/>
      <c r="O9" s="63"/>
      <c r="P9" s="502">
        <v>165480</v>
      </c>
      <c r="Q9" s="502"/>
      <c r="R9" s="502"/>
      <c r="S9" s="502">
        <v>140640</v>
      </c>
      <c r="T9" s="503"/>
      <c r="U9" s="503"/>
      <c r="V9" s="355">
        <v>0</v>
      </c>
      <c r="W9" s="355"/>
      <c r="X9" s="355"/>
      <c r="Y9" s="29"/>
      <c r="Z9" s="29"/>
      <c r="AC9" s="435"/>
      <c r="AD9" s="436"/>
      <c r="AE9" s="517"/>
      <c r="AF9" s="518"/>
      <c r="AG9" s="519"/>
      <c r="AH9" s="477" t="s">
        <v>221</v>
      </c>
      <c r="AI9" s="478"/>
      <c r="AJ9" s="478"/>
      <c r="AK9" s="478"/>
      <c r="AL9" s="478"/>
      <c r="AM9" s="478"/>
      <c r="AN9" s="478"/>
      <c r="AO9" s="478"/>
      <c r="AP9" s="478"/>
      <c r="AQ9" s="478"/>
      <c r="AR9" s="478"/>
      <c r="AS9" s="479"/>
      <c r="AT9" s="492"/>
      <c r="AU9" s="493"/>
      <c r="AV9" s="493"/>
      <c r="AW9" s="494"/>
      <c r="BC9" s="476"/>
      <c r="BD9" s="476"/>
      <c r="BE9" s="480"/>
      <c r="BF9" s="481"/>
      <c r="BG9" s="482"/>
      <c r="BH9" s="459" t="s">
        <v>222</v>
      </c>
      <c r="BI9" s="439"/>
      <c r="BJ9" s="439"/>
      <c r="BK9" s="439"/>
      <c r="BL9" s="439"/>
      <c r="BM9" s="439"/>
      <c r="BN9" s="439"/>
      <c r="BO9" s="439"/>
      <c r="BP9" s="439"/>
      <c r="BQ9" s="439"/>
      <c r="BR9" s="439"/>
      <c r="BS9" s="439"/>
      <c r="BT9" s="439"/>
      <c r="BU9" s="439"/>
      <c r="BV9" s="440"/>
      <c r="BW9" s="461">
        <f>10190*12</f>
        <v>122280</v>
      </c>
      <c r="BX9" s="462"/>
      <c r="BY9" s="463"/>
    </row>
    <row r="10" spans="1:77" ht="30.75" customHeight="1" x14ac:dyDescent="0.45">
      <c r="B10" s="64" t="s">
        <v>205</v>
      </c>
      <c r="C10" s="486" t="s">
        <v>223</v>
      </c>
      <c r="D10" s="487"/>
      <c r="E10" s="487"/>
      <c r="F10" s="487"/>
      <c r="G10" s="487"/>
      <c r="H10" s="487"/>
      <c r="I10" s="487"/>
      <c r="J10" s="487"/>
      <c r="K10" s="487"/>
      <c r="L10" s="487"/>
      <c r="M10" s="487"/>
      <c r="N10" s="487"/>
      <c r="O10" s="488"/>
      <c r="P10" s="390">
        <f>8480*6</f>
        <v>50880</v>
      </c>
      <c r="Q10" s="390"/>
      <c r="R10" s="390"/>
      <c r="S10" s="390">
        <f>7210*6</f>
        <v>43260</v>
      </c>
      <c r="T10" s="390"/>
      <c r="U10" s="390"/>
      <c r="V10" s="355">
        <v>0</v>
      </c>
      <c r="W10" s="355"/>
      <c r="X10" s="355"/>
      <c r="Y10" s="29"/>
      <c r="Z10" s="29"/>
      <c r="AC10" s="435"/>
      <c r="AD10" s="436"/>
      <c r="AE10" s="517"/>
      <c r="AF10" s="518"/>
      <c r="AG10" s="519"/>
      <c r="AH10" s="483"/>
      <c r="AI10" s="484"/>
      <c r="AJ10" s="484"/>
      <c r="AK10" s="484"/>
      <c r="AL10" s="484"/>
      <c r="AM10" s="484"/>
      <c r="AN10" s="484"/>
      <c r="AO10" s="484"/>
      <c r="AP10" s="484"/>
      <c r="AQ10" s="484"/>
      <c r="AR10" s="484"/>
      <c r="AS10" s="485"/>
      <c r="AT10" s="492"/>
      <c r="AU10" s="493"/>
      <c r="AV10" s="493"/>
      <c r="AW10" s="494"/>
      <c r="BC10" s="476"/>
      <c r="BD10" s="476"/>
      <c r="BE10" s="483"/>
      <c r="BF10" s="484"/>
      <c r="BG10" s="485"/>
      <c r="BH10" s="460"/>
      <c r="BI10" s="443"/>
      <c r="BJ10" s="443"/>
      <c r="BK10" s="443"/>
      <c r="BL10" s="443"/>
      <c r="BM10" s="443"/>
      <c r="BN10" s="443"/>
      <c r="BO10" s="443"/>
      <c r="BP10" s="443"/>
      <c r="BQ10" s="443"/>
      <c r="BR10" s="443"/>
      <c r="BS10" s="443"/>
      <c r="BT10" s="443"/>
      <c r="BU10" s="443"/>
      <c r="BV10" s="444"/>
      <c r="BW10" s="464"/>
      <c r="BX10" s="465"/>
      <c r="BY10" s="466"/>
    </row>
    <row r="11" spans="1:77" ht="30.75" customHeight="1" x14ac:dyDescent="0.45">
      <c r="B11" s="536" t="s">
        <v>224</v>
      </c>
      <c r="C11" s="476" t="s">
        <v>225</v>
      </c>
      <c r="D11" s="476"/>
      <c r="E11" s="432" t="s">
        <v>226</v>
      </c>
      <c r="F11" s="532"/>
      <c r="G11" s="532"/>
      <c r="H11" s="430" t="s">
        <v>227</v>
      </c>
      <c r="I11" s="431"/>
      <c r="J11" s="431"/>
      <c r="K11" s="431"/>
      <c r="L11" s="431"/>
      <c r="M11" s="431"/>
      <c r="N11" s="431"/>
      <c r="O11" s="432"/>
      <c r="P11" s="390">
        <f>17400*12</f>
        <v>208800</v>
      </c>
      <c r="Q11" s="390"/>
      <c r="R11" s="390"/>
      <c r="S11" s="390">
        <f>16100*12</f>
        <v>193200</v>
      </c>
      <c r="T11" s="390"/>
      <c r="U11" s="390"/>
      <c r="V11" s="29"/>
      <c r="W11" s="29"/>
      <c r="X11" s="29"/>
      <c r="Y11" s="29"/>
      <c r="Z11" s="29"/>
      <c r="AC11" s="435"/>
      <c r="AD11" s="436"/>
      <c r="AE11" s="517"/>
      <c r="AF11" s="518"/>
      <c r="AG11" s="519"/>
      <c r="AH11" s="477" t="s">
        <v>228</v>
      </c>
      <c r="AI11" s="478"/>
      <c r="AJ11" s="478"/>
      <c r="AK11" s="478"/>
      <c r="AL11" s="478"/>
      <c r="AM11" s="478"/>
      <c r="AN11" s="478"/>
      <c r="AO11" s="478"/>
      <c r="AP11" s="478"/>
      <c r="AQ11" s="478"/>
      <c r="AR11" s="478"/>
      <c r="AS11" s="479"/>
      <c r="AT11" s="492"/>
      <c r="AU11" s="493"/>
      <c r="AV11" s="493"/>
      <c r="AW11" s="494"/>
      <c r="BC11" s="476"/>
      <c r="BD11" s="476"/>
      <c r="BE11" s="477" t="s">
        <v>229</v>
      </c>
      <c r="BF11" s="478"/>
      <c r="BG11" s="479"/>
      <c r="BH11" s="533" t="s">
        <v>230</v>
      </c>
      <c r="BI11" s="533"/>
      <c r="BJ11" s="533"/>
      <c r="BK11" s="533"/>
      <c r="BL11" s="533"/>
      <c r="BM11" s="533"/>
      <c r="BN11" s="533"/>
      <c r="BO11" s="533"/>
      <c r="BP11" s="533"/>
      <c r="BQ11" s="533"/>
      <c r="BR11" s="533"/>
      <c r="BS11" s="533"/>
      <c r="BT11" s="533"/>
      <c r="BU11" s="533"/>
      <c r="BV11" s="533"/>
      <c r="BW11" s="523" t="s">
        <v>231</v>
      </c>
      <c r="BX11" s="524"/>
      <c r="BY11" s="525"/>
    </row>
    <row r="12" spans="1:77" ht="30.75" customHeight="1" x14ac:dyDescent="0.45">
      <c r="A12" s="1">
        <v>12</v>
      </c>
      <c r="B12" s="537"/>
      <c r="C12" s="476"/>
      <c r="D12" s="476"/>
      <c r="E12" s="432"/>
      <c r="F12" s="532"/>
      <c r="G12" s="532"/>
      <c r="H12" s="532" t="s">
        <v>232</v>
      </c>
      <c r="I12" s="532"/>
      <c r="J12" s="532"/>
      <c r="K12" s="532"/>
      <c r="L12" s="532"/>
      <c r="M12" s="532"/>
      <c r="N12" s="532"/>
      <c r="O12" s="532"/>
      <c r="P12" s="390">
        <f>4400*12</f>
        <v>52800</v>
      </c>
      <c r="Q12" s="390"/>
      <c r="R12" s="390"/>
      <c r="S12" s="390">
        <f>4100*12</f>
        <v>49200</v>
      </c>
      <c r="T12" s="390"/>
      <c r="U12" s="390"/>
      <c r="V12" s="29"/>
      <c r="W12" s="29"/>
      <c r="X12" s="29"/>
      <c r="Y12" s="29"/>
      <c r="Z12" s="29"/>
      <c r="AC12" s="435"/>
      <c r="AD12" s="436"/>
      <c r="AE12" s="517"/>
      <c r="AF12" s="518"/>
      <c r="AG12" s="519"/>
      <c r="AH12" s="480"/>
      <c r="AI12" s="481"/>
      <c r="AJ12" s="481"/>
      <c r="AK12" s="481"/>
      <c r="AL12" s="481"/>
      <c r="AM12" s="481"/>
      <c r="AN12" s="481"/>
      <c r="AO12" s="481"/>
      <c r="AP12" s="481"/>
      <c r="AQ12" s="481"/>
      <c r="AR12" s="481"/>
      <c r="AS12" s="482"/>
      <c r="AT12" s="492"/>
      <c r="AU12" s="493"/>
      <c r="AV12" s="493"/>
      <c r="AW12" s="494"/>
      <c r="BC12" s="476"/>
      <c r="BD12" s="476"/>
      <c r="BE12" s="480"/>
      <c r="BF12" s="481"/>
      <c r="BG12" s="482"/>
      <c r="BH12" s="533" t="s">
        <v>233</v>
      </c>
      <c r="BI12" s="533"/>
      <c r="BJ12" s="533"/>
      <c r="BK12" s="533"/>
      <c r="BL12" s="533"/>
      <c r="BM12" s="533"/>
      <c r="BN12" s="533"/>
      <c r="BO12" s="533"/>
      <c r="BP12" s="533"/>
      <c r="BQ12" s="533"/>
      <c r="BR12" s="533"/>
      <c r="BS12" s="533"/>
      <c r="BT12" s="533"/>
      <c r="BU12" s="533"/>
      <c r="BV12" s="533"/>
      <c r="BW12" s="526"/>
      <c r="BX12" s="527"/>
      <c r="BY12" s="528"/>
    </row>
    <row r="13" spans="1:77" ht="30.75" customHeight="1" x14ac:dyDescent="0.45">
      <c r="B13" s="537"/>
      <c r="C13" s="476"/>
      <c r="D13" s="476"/>
      <c r="E13" s="432"/>
      <c r="F13" s="532"/>
      <c r="G13" s="532"/>
      <c r="H13" s="534" t="s">
        <v>234</v>
      </c>
      <c r="I13" s="534"/>
      <c r="J13" s="534"/>
      <c r="K13" s="534"/>
      <c r="L13" s="534"/>
      <c r="M13" s="534"/>
      <c r="N13" s="534"/>
      <c r="O13" s="534"/>
      <c r="P13" s="535">
        <f>2700*12</f>
        <v>32400</v>
      </c>
      <c r="Q13" s="535"/>
      <c r="R13" s="535"/>
      <c r="S13" s="535">
        <f>2500*12</f>
        <v>30000</v>
      </c>
      <c r="T13" s="535"/>
      <c r="U13" s="535"/>
      <c r="V13" s="29"/>
      <c r="W13" s="29"/>
      <c r="X13" s="29"/>
      <c r="Y13" s="29"/>
      <c r="Z13" s="29"/>
      <c r="AC13" s="437"/>
      <c r="AD13" s="438"/>
      <c r="AE13" s="520"/>
      <c r="AF13" s="521"/>
      <c r="AG13" s="522"/>
      <c r="AH13" s="483"/>
      <c r="AI13" s="484"/>
      <c r="AJ13" s="484"/>
      <c r="AK13" s="484"/>
      <c r="AL13" s="484"/>
      <c r="AM13" s="484"/>
      <c r="AN13" s="484"/>
      <c r="AO13" s="484"/>
      <c r="AP13" s="484"/>
      <c r="AQ13" s="484"/>
      <c r="AR13" s="484"/>
      <c r="AS13" s="485"/>
      <c r="AT13" s="495"/>
      <c r="AU13" s="496"/>
      <c r="AV13" s="496"/>
      <c r="AW13" s="497"/>
      <c r="BC13" s="476"/>
      <c r="BD13" s="476"/>
      <c r="BE13" s="483"/>
      <c r="BF13" s="484"/>
      <c r="BG13" s="485"/>
      <c r="BH13" s="533" t="s">
        <v>235</v>
      </c>
      <c r="BI13" s="533"/>
      <c r="BJ13" s="533"/>
      <c r="BK13" s="533"/>
      <c r="BL13" s="533"/>
      <c r="BM13" s="533"/>
      <c r="BN13" s="533"/>
      <c r="BO13" s="533"/>
      <c r="BP13" s="533"/>
      <c r="BQ13" s="533"/>
      <c r="BR13" s="533"/>
      <c r="BS13" s="533"/>
      <c r="BT13" s="533"/>
      <c r="BU13" s="533"/>
      <c r="BV13" s="533"/>
      <c r="BW13" s="529"/>
      <c r="BX13" s="530"/>
      <c r="BY13" s="531"/>
    </row>
    <row r="14" spans="1:77" ht="30.75" customHeight="1" x14ac:dyDescent="0.45">
      <c r="B14" s="65"/>
      <c r="C14" s="476"/>
      <c r="D14" s="476"/>
      <c r="E14" s="532" t="s">
        <v>236</v>
      </c>
      <c r="F14" s="532"/>
      <c r="G14" s="532"/>
      <c r="H14" s="532"/>
      <c r="I14" s="532"/>
      <c r="J14" s="532"/>
      <c r="K14" s="532"/>
      <c r="L14" s="532"/>
      <c r="M14" s="532"/>
      <c r="N14" s="532"/>
      <c r="O14" s="532"/>
      <c r="P14" s="390" t="s">
        <v>237</v>
      </c>
      <c r="Q14" s="390"/>
      <c r="R14" s="390"/>
      <c r="S14" s="390"/>
      <c r="T14" s="390"/>
      <c r="U14" s="390"/>
      <c r="V14" s="29"/>
      <c r="W14" s="29"/>
      <c r="X14" s="29"/>
      <c r="Y14" s="29"/>
      <c r="Z14" s="29"/>
      <c r="AA14" s="29"/>
      <c r="AB14" s="29"/>
      <c r="AC14" s="29"/>
      <c r="AD14" s="29"/>
      <c r="AE14" s="66"/>
      <c r="AF14" s="66"/>
      <c r="AG14" s="67"/>
      <c r="AH14" s="67"/>
      <c r="AI14" s="66"/>
      <c r="AJ14" s="66"/>
      <c r="AK14" s="68"/>
      <c r="AL14" s="69"/>
      <c r="AM14" s="69"/>
      <c r="AN14" s="70"/>
      <c r="AO14" s="70"/>
      <c r="AP14" s="70"/>
      <c r="AQ14" s="71"/>
    </row>
    <row r="15" spans="1:77" ht="35.25" customHeight="1" x14ac:dyDescent="0.45">
      <c r="B15" s="424" t="s">
        <v>238</v>
      </c>
      <c r="C15" s="424"/>
      <c r="D15" s="459" t="s">
        <v>239</v>
      </c>
      <c r="E15" s="439"/>
      <c r="F15" s="439"/>
      <c r="G15" s="439"/>
      <c r="H15" s="439"/>
      <c r="I15" s="439"/>
      <c r="J15" s="439"/>
      <c r="K15" s="439"/>
      <c r="L15" s="439"/>
      <c r="M15" s="439"/>
      <c r="N15" s="439"/>
      <c r="O15" s="439"/>
      <c r="P15" s="439"/>
      <c r="Q15" s="439"/>
      <c r="R15" s="439"/>
      <c r="S15" s="439"/>
      <c r="T15" s="439"/>
      <c r="U15" s="439"/>
      <c r="V15" s="439"/>
      <c r="W15" s="439"/>
      <c r="X15" s="440"/>
      <c r="Y15" s="29"/>
      <c r="Z15" s="29"/>
      <c r="AA15" s="29"/>
      <c r="AB15" s="29"/>
      <c r="AC15" s="29"/>
      <c r="AD15" s="29"/>
      <c r="AE15" s="66"/>
      <c r="AF15" s="66"/>
      <c r="AG15" s="67"/>
      <c r="AH15" s="67"/>
      <c r="AI15" s="66"/>
      <c r="AJ15" s="66"/>
      <c r="AK15" s="68"/>
      <c r="AL15" s="69"/>
      <c r="AM15" s="69"/>
      <c r="AN15" s="70"/>
      <c r="AO15" s="70"/>
      <c r="AP15" s="70"/>
      <c r="AQ15" s="71"/>
    </row>
    <row r="16" spans="1:77" ht="36.75" customHeight="1" x14ac:dyDescent="0.45">
      <c r="B16" s="424"/>
      <c r="C16" s="424"/>
      <c r="D16" s="460"/>
      <c r="E16" s="443"/>
      <c r="F16" s="443"/>
      <c r="G16" s="443"/>
      <c r="H16" s="443"/>
      <c r="I16" s="443"/>
      <c r="J16" s="443"/>
      <c r="K16" s="443"/>
      <c r="L16" s="443"/>
      <c r="M16" s="443"/>
      <c r="N16" s="443"/>
      <c r="O16" s="443"/>
      <c r="P16" s="443"/>
      <c r="Q16" s="443"/>
      <c r="R16" s="443"/>
      <c r="S16" s="443"/>
      <c r="T16" s="443"/>
      <c r="U16" s="443"/>
      <c r="V16" s="443"/>
      <c r="W16" s="443"/>
      <c r="X16" s="444"/>
      <c r="Y16" s="29"/>
      <c r="Z16" s="29"/>
      <c r="AA16" s="29"/>
      <c r="AB16" s="29"/>
      <c r="AC16" s="29"/>
      <c r="AD16" s="29"/>
      <c r="AE16" s="66"/>
      <c r="AF16" s="66"/>
      <c r="AG16" s="67"/>
      <c r="AH16" s="67"/>
      <c r="AI16" s="66"/>
      <c r="AJ16" s="66"/>
      <c r="AK16" s="68"/>
      <c r="AL16" s="69"/>
      <c r="AM16" s="69"/>
      <c r="AN16" s="70"/>
      <c r="AO16" s="70"/>
      <c r="AP16" s="70"/>
      <c r="AQ16" s="71"/>
    </row>
    <row r="17" spans="1:49" ht="21" customHeight="1" x14ac:dyDescent="0.45">
      <c r="B17" s="72"/>
      <c r="C17" s="72"/>
      <c r="D17" s="73"/>
      <c r="E17" s="73"/>
      <c r="F17" s="73"/>
      <c r="G17" s="73"/>
      <c r="H17" s="73"/>
      <c r="I17" s="73"/>
      <c r="J17" s="73"/>
      <c r="K17" s="73"/>
      <c r="L17" s="73"/>
      <c r="M17" s="73"/>
      <c r="N17" s="73"/>
      <c r="O17" s="73"/>
      <c r="P17" s="73"/>
      <c r="Q17" s="73"/>
      <c r="R17" s="73"/>
      <c r="S17" s="73"/>
      <c r="T17" s="73"/>
      <c r="U17" s="73"/>
      <c r="V17" s="73"/>
      <c r="W17" s="73"/>
      <c r="X17" s="73"/>
      <c r="Y17" s="29"/>
      <c r="Z17" s="29"/>
      <c r="AA17" s="29"/>
      <c r="AB17" s="29"/>
      <c r="AC17" s="29"/>
      <c r="AD17" s="29"/>
      <c r="AE17" s="66"/>
      <c r="AF17" s="66"/>
      <c r="AG17" s="67"/>
      <c r="AH17" s="67"/>
      <c r="AI17" s="66"/>
      <c r="AJ17" s="66"/>
      <c r="AK17" s="68"/>
      <c r="AL17" s="69"/>
      <c r="AM17" s="69"/>
      <c r="AN17" s="70"/>
      <c r="AO17" s="70"/>
      <c r="AP17" s="70"/>
      <c r="AQ17" s="71"/>
    </row>
    <row r="18" spans="1:49" ht="27" customHeight="1" x14ac:dyDescent="0.45">
      <c r="B18" s="74" t="s">
        <v>240</v>
      </c>
      <c r="C18" s="27"/>
      <c r="D18" s="75"/>
      <c r="E18" s="75"/>
      <c r="F18" s="75"/>
      <c r="G18" s="75"/>
      <c r="H18" s="75"/>
      <c r="I18" s="441" t="s">
        <v>241</v>
      </c>
      <c r="J18" s="441"/>
      <c r="K18" s="441"/>
      <c r="L18" s="441"/>
      <c r="M18" s="441"/>
      <c r="N18" s="441"/>
      <c r="O18" s="441"/>
      <c r="P18" s="441"/>
      <c r="Q18" s="441"/>
      <c r="R18" s="441"/>
      <c r="S18" s="75"/>
      <c r="T18" s="75"/>
      <c r="U18" s="75"/>
      <c r="V18" s="75"/>
      <c r="W18" s="75"/>
      <c r="X18" s="75"/>
      <c r="Y18" s="29"/>
      <c r="Z18" s="29"/>
      <c r="AA18" s="29"/>
      <c r="AB18" s="29"/>
      <c r="AC18" s="29"/>
      <c r="AD18" s="29"/>
      <c r="AE18" s="66"/>
      <c r="AF18" s="66"/>
      <c r="AG18" s="67"/>
      <c r="AH18" s="67"/>
      <c r="AI18" s="66"/>
      <c r="AJ18" s="66"/>
      <c r="AK18" s="68"/>
      <c r="AL18" s="69"/>
      <c r="AM18" s="69"/>
      <c r="AN18" s="70"/>
      <c r="AO18" s="70"/>
      <c r="AP18" s="70"/>
      <c r="AQ18" s="71"/>
    </row>
    <row r="19" spans="1:49" ht="30.75" customHeight="1" x14ac:dyDescent="0.45">
      <c r="B19" s="41" t="s">
        <v>242</v>
      </c>
      <c r="C19" s="27"/>
      <c r="D19" s="75"/>
      <c r="O19" s="75"/>
      <c r="P19" s="75"/>
      <c r="Q19" s="75"/>
      <c r="R19" s="41" t="s">
        <v>243</v>
      </c>
      <c r="S19" s="27"/>
      <c r="T19" s="75"/>
      <c r="U19" s="75"/>
      <c r="V19" s="75"/>
      <c r="W19" s="75"/>
      <c r="X19" s="75"/>
      <c r="Y19" s="75"/>
      <c r="Z19" s="75"/>
      <c r="AA19" s="75"/>
      <c r="AB19" s="75"/>
      <c r="AC19" s="75"/>
      <c r="AD19" s="75"/>
      <c r="AE19" s="75"/>
      <c r="AF19" s="75"/>
      <c r="AG19" s="67"/>
      <c r="AH19" s="41" t="s">
        <v>244</v>
      </c>
      <c r="AI19" s="27"/>
      <c r="AJ19" s="75"/>
      <c r="AK19" s="75"/>
      <c r="AL19" s="75"/>
      <c r="AM19" s="75"/>
      <c r="AN19" s="75"/>
      <c r="AO19" s="75"/>
      <c r="AP19" s="75"/>
      <c r="AQ19" s="75"/>
      <c r="AR19" s="75"/>
      <c r="AS19" s="75"/>
      <c r="AT19" s="75"/>
      <c r="AU19" s="75"/>
      <c r="AV19" s="75"/>
    </row>
    <row r="20" spans="1:49" ht="30.75" customHeight="1" x14ac:dyDescent="0.45">
      <c r="B20" s="40"/>
      <c r="C20" s="27"/>
      <c r="D20" s="75"/>
      <c r="E20" s="532" t="s">
        <v>245</v>
      </c>
      <c r="F20" s="532"/>
      <c r="G20" s="532"/>
      <c r="H20" s="532"/>
      <c r="I20" s="532"/>
      <c r="J20" s="532"/>
      <c r="K20" s="532"/>
      <c r="L20" s="532"/>
      <c r="M20" s="532"/>
      <c r="N20" s="532"/>
      <c r="O20" s="532"/>
      <c r="P20" s="532"/>
      <c r="Q20" s="75"/>
      <c r="R20" s="40"/>
      <c r="S20" s="27"/>
      <c r="T20" s="75"/>
      <c r="U20" s="532" t="s">
        <v>245</v>
      </c>
      <c r="V20" s="532"/>
      <c r="W20" s="532"/>
      <c r="X20" s="532"/>
      <c r="Y20" s="532"/>
      <c r="Z20" s="532"/>
      <c r="AA20" s="532"/>
      <c r="AB20" s="532"/>
      <c r="AC20" s="532"/>
      <c r="AD20" s="532"/>
      <c r="AE20" s="532"/>
      <c r="AF20" s="532"/>
      <c r="AG20" s="67"/>
      <c r="AH20" s="40"/>
      <c r="AI20" s="27"/>
      <c r="AJ20" s="75"/>
      <c r="AK20" s="532" t="s">
        <v>245</v>
      </c>
      <c r="AL20" s="532"/>
      <c r="AM20" s="532"/>
      <c r="AN20" s="532"/>
      <c r="AO20" s="532"/>
      <c r="AP20" s="532"/>
      <c r="AQ20" s="532"/>
      <c r="AR20" s="532"/>
      <c r="AS20" s="532"/>
      <c r="AT20" s="532"/>
      <c r="AU20" s="532"/>
      <c r="AV20" s="532"/>
    </row>
    <row r="21" spans="1:49" ht="30.75" customHeight="1" x14ac:dyDescent="0.45">
      <c r="B21" s="356" t="s">
        <v>144</v>
      </c>
      <c r="C21" s="357"/>
      <c r="D21" s="358"/>
      <c r="E21" s="538" t="s">
        <v>246</v>
      </c>
      <c r="F21" s="539"/>
      <c r="G21" s="540"/>
      <c r="H21" s="538" t="s">
        <v>247</v>
      </c>
      <c r="I21" s="539"/>
      <c r="J21" s="540"/>
      <c r="K21" s="538" t="s">
        <v>248</v>
      </c>
      <c r="L21" s="539"/>
      <c r="M21" s="540"/>
      <c r="N21" s="538" t="s">
        <v>249</v>
      </c>
      <c r="O21" s="539"/>
      <c r="P21" s="540"/>
      <c r="Q21" s="75"/>
      <c r="R21" s="356" t="s">
        <v>144</v>
      </c>
      <c r="S21" s="357"/>
      <c r="T21" s="358"/>
      <c r="U21" s="541" t="s">
        <v>246</v>
      </c>
      <c r="V21" s="542"/>
      <c r="W21" s="543"/>
      <c r="X21" s="541" t="s">
        <v>247</v>
      </c>
      <c r="Y21" s="542"/>
      <c r="Z21" s="543"/>
      <c r="AA21" s="541" t="s">
        <v>248</v>
      </c>
      <c r="AB21" s="542"/>
      <c r="AC21" s="543"/>
      <c r="AD21" s="541" t="s">
        <v>249</v>
      </c>
      <c r="AE21" s="542"/>
      <c r="AF21" s="543"/>
      <c r="AG21" s="67"/>
      <c r="AH21" s="356" t="s">
        <v>144</v>
      </c>
      <c r="AI21" s="357"/>
      <c r="AJ21" s="358"/>
      <c r="AK21" s="538" t="s">
        <v>246</v>
      </c>
      <c r="AL21" s="539"/>
      <c r="AM21" s="540"/>
      <c r="AN21" s="538" t="s">
        <v>247</v>
      </c>
      <c r="AO21" s="539"/>
      <c r="AP21" s="540"/>
      <c r="AQ21" s="538" t="s">
        <v>248</v>
      </c>
      <c r="AR21" s="539"/>
      <c r="AS21" s="540"/>
      <c r="AT21" s="538" t="s">
        <v>249</v>
      </c>
      <c r="AU21" s="539"/>
      <c r="AV21" s="540"/>
    </row>
    <row r="22" spans="1:49" ht="30.75" customHeight="1" x14ac:dyDescent="0.45">
      <c r="B22" s="544" t="s">
        <v>250</v>
      </c>
      <c r="C22" s="383"/>
      <c r="D22" s="384"/>
      <c r="E22" s="421">
        <f>3200*12</f>
        <v>38400</v>
      </c>
      <c r="F22" s="422"/>
      <c r="G22" s="423"/>
      <c r="H22" s="421">
        <f>2780*12</f>
        <v>33360</v>
      </c>
      <c r="I22" s="422"/>
      <c r="J22" s="423"/>
      <c r="K22" s="421">
        <f>1760*12</f>
        <v>21120</v>
      </c>
      <c r="L22" s="422"/>
      <c r="M22" s="423"/>
      <c r="N22" s="421">
        <v>0</v>
      </c>
      <c r="O22" s="422"/>
      <c r="P22" s="423"/>
      <c r="Q22" s="75"/>
      <c r="R22" s="544" t="s">
        <v>250</v>
      </c>
      <c r="S22" s="383"/>
      <c r="T22" s="384"/>
      <c r="U22" s="421">
        <f>3200*12</f>
        <v>38400</v>
      </c>
      <c r="V22" s="422"/>
      <c r="W22" s="423"/>
      <c r="X22" s="421">
        <f>3200*12</f>
        <v>38400</v>
      </c>
      <c r="Y22" s="422"/>
      <c r="Z22" s="423"/>
      <c r="AA22" s="421">
        <f>2900*12</f>
        <v>34800</v>
      </c>
      <c r="AB22" s="422"/>
      <c r="AC22" s="423"/>
      <c r="AD22" s="421">
        <f>2900*12</f>
        <v>34800</v>
      </c>
      <c r="AE22" s="422"/>
      <c r="AF22" s="423"/>
      <c r="AG22" s="67"/>
      <c r="AH22" s="544" t="s">
        <v>250</v>
      </c>
      <c r="AI22" s="383"/>
      <c r="AJ22" s="384"/>
      <c r="AK22" s="421">
        <f>3200*12</f>
        <v>38400</v>
      </c>
      <c r="AL22" s="422"/>
      <c r="AM22" s="423"/>
      <c r="AN22" s="421">
        <f>3200*12</f>
        <v>38400</v>
      </c>
      <c r="AO22" s="422"/>
      <c r="AP22" s="423"/>
      <c r="AQ22" s="421">
        <f>2900*12</f>
        <v>34800</v>
      </c>
      <c r="AR22" s="422"/>
      <c r="AS22" s="423"/>
      <c r="AT22" s="421">
        <f>2900*12</f>
        <v>34800</v>
      </c>
      <c r="AU22" s="422"/>
      <c r="AV22" s="423"/>
    </row>
    <row r="23" spans="1:49" ht="30.75" customHeight="1" x14ac:dyDescent="0.45">
      <c r="B23" s="382" t="s">
        <v>251</v>
      </c>
      <c r="C23" s="383"/>
      <c r="D23" s="384"/>
      <c r="E23" s="421">
        <v>0</v>
      </c>
      <c r="F23" s="422"/>
      <c r="G23" s="423"/>
      <c r="H23" s="421">
        <v>0</v>
      </c>
      <c r="I23" s="422"/>
      <c r="J23" s="423"/>
      <c r="K23" s="421">
        <v>0</v>
      </c>
      <c r="L23" s="422"/>
      <c r="M23" s="423"/>
      <c r="N23" s="421">
        <v>0</v>
      </c>
      <c r="O23" s="422"/>
      <c r="P23" s="423"/>
      <c r="Q23" s="75"/>
      <c r="R23" s="382" t="s">
        <v>251</v>
      </c>
      <c r="S23" s="383"/>
      <c r="T23" s="384"/>
      <c r="U23" s="421">
        <v>0</v>
      </c>
      <c r="V23" s="422"/>
      <c r="W23" s="423"/>
      <c r="X23" s="421">
        <v>0</v>
      </c>
      <c r="Y23" s="422"/>
      <c r="Z23" s="423"/>
      <c r="AA23" s="421">
        <v>0</v>
      </c>
      <c r="AB23" s="422"/>
      <c r="AC23" s="423"/>
      <c r="AD23" s="421">
        <v>0</v>
      </c>
      <c r="AE23" s="422"/>
      <c r="AF23" s="423"/>
      <c r="AG23" s="67"/>
      <c r="AH23" s="382" t="s">
        <v>251</v>
      </c>
      <c r="AI23" s="383"/>
      <c r="AJ23" s="384"/>
      <c r="AK23" s="421">
        <v>0</v>
      </c>
      <c r="AL23" s="422"/>
      <c r="AM23" s="423"/>
      <c r="AN23" s="421">
        <v>0</v>
      </c>
      <c r="AO23" s="422"/>
      <c r="AP23" s="423"/>
      <c r="AQ23" s="421">
        <v>0</v>
      </c>
      <c r="AR23" s="422"/>
      <c r="AS23" s="423"/>
      <c r="AT23" s="421">
        <v>0</v>
      </c>
      <c r="AU23" s="422"/>
      <c r="AV23" s="423"/>
    </row>
    <row r="24" spans="1:49" ht="30.75" customHeight="1" x14ac:dyDescent="0.45">
      <c r="B24" s="382" t="s">
        <v>252</v>
      </c>
      <c r="C24" s="383"/>
      <c r="D24" s="384"/>
      <c r="E24" s="421">
        <f>3200*12</f>
        <v>38400</v>
      </c>
      <c r="F24" s="422"/>
      <c r="G24" s="423"/>
      <c r="H24" s="421">
        <f>2780*12</f>
        <v>33360</v>
      </c>
      <c r="I24" s="422"/>
      <c r="J24" s="423"/>
      <c r="K24" s="421">
        <f>1760*12</f>
        <v>21120</v>
      </c>
      <c r="L24" s="422"/>
      <c r="M24" s="423"/>
      <c r="N24" s="421">
        <v>0</v>
      </c>
      <c r="O24" s="422"/>
      <c r="P24" s="423"/>
      <c r="Q24" s="75"/>
      <c r="R24" s="382" t="s">
        <v>253</v>
      </c>
      <c r="S24" s="383"/>
      <c r="T24" s="384"/>
      <c r="U24" s="421">
        <f>3200*12</f>
        <v>38400</v>
      </c>
      <c r="V24" s="422"/>
      <c r="W24" s="423"/>
      <c r="X24" s="421">
        <f>3200*12</f>
        <v>38400</v>
      </c>
      <c r="Y24" s="422"/>
      <c r="Z24" s="423"/>
      <c r="AA24" s="421">
        <f>2900*12</f>
        <v>34800</v>
      </c>
      <c r="AB24" s="422"/>
      <c r="AC24" s="423"/>
      <c r="AD24" s="421">
        <f>2900*12</f>
        <v>34800</v>
      </c>
      <c r="AE24" s="422"/>
      <c r="AF24" s="423"/>
      <c r="AG24" s="67"/>
      <c r="AH24" s="382" t="s">
        <v>254</v>
      </c>
      <c r="AI24" s="383"/>
      <c r="AJ24" s="384"/>
      <c r="AK24" s="421">
        <f>3200*12</f>
        <v>38400</v>
      </c>
      <c r="AL24" s="422"/>
      <c r="AM24" s="423"/>
      <c r="AN24" s="421">
        <f>3200*12</f>
        <v>38400</v>
      </c>
      <c r="AO24" s="422"/>
      <c r="AP24" s="423"/>
      <c r="AQ24" s="421">
        <f>2900*12</f>
        <v>34800</v>
      </c>
      <c r="AR24" s="422"/>
      <c r="AS24" s="423"/>
      <c r="AT24" s="421">
        <f>2900*12</f>
        <v>34800</v>
      </c>
      <c r="AU24" s="422"/>
      <c r="AV24" s="423"/>
    </row>
    <row r="25" spans="1:49" ht="30.75" customHeight="1" x14ac:dyDescent="0.45">
      <c r="B25" s="382" t="s">
        <v>255</v>
      </c>
      <c r="C25" s="383"/>
      <c r="D25" s="384"/>
      <c r="E25" s="421">
        <f>3200*12</f>
        <v>38400</v>
      </c>
      <c r="F25" s="422"/>
      <c r="G25" s="423"/>
      <c r="H25" s="421">
        <v>0</v>
      </c>
      <c r="I25" s="422"/>
      <c r="J25" s="423"/>
      <c r="K25" s="421">
        <v>0</v>
      </c>
      <c r="L25" s="422"/>
      <c r="M25" s="423"/>
      <c r="N25" s="421">
        <v>0</v>
      </c>
      <c r="O25" s="422"/>
      <c r="P25" s="423"/>
      <c r="Q25" s="75"/>
      <c r="R25" s="382" t="s">
        <v>256</v>
      </c>
      <c r="S25" s="383"/>
      <c r="T25" s="384"/>
      <c r="U25" s="421">
        <f>3200*12</f>
        <v>38400</v>
      </c>
      <c r="V25" s="422"/>
      <c r="W25" s="423"/>
      <c r="X25" s="421">
        <f>3200*12</f>
        <v>38400</v>
      </c>
      <c r="Y25" s="422"/>
      <c r="Z25" s="423"/>
      <c r="AA25" s="421">
        <f>2900*12</f>
        <v>34800</v>
      </c>
      <c r="AB25" s="422"/>
      <c r="AC25" s="423"/>
      <c r="AD25" s="421">
        <v>0</v>
      </c>
      <c r="AE25" s="422"/>
      <c r="AF25" s="423"/>
      <c r="AG25" s="67"/>
      <c r="AH25" s="67"/>
      <c r="AI25" s="66"/>
      <c r="AJ25" s="66"/>
      <c r="AK25" s="68"/>
      <c r="AL25" s="69"/>
      <c r="AM25" s="69"/>
      <c r="AN25" s="70"/>
      <c r="AO25" s="70"/>
      <c r="AP25" s="70"/>
      <c r="AQ25" s="71"/>
    </row>
    <row r="26" spans="1:49" ht="30.75" customHeight="1" x14ac:dyDescent="0.45">
      <c r="B26" s="382" t="s">
        <v>257</v>
      </c>
      <c r="C26" s="383"/>
      <c r="D26" s="384"/>
      <c r="E26" s="421">
        <v>0</v>
      </c>
      <c r="F26" s="422"/>
      <c r="G26" s="423"/>
      <c r="H26" s="421">
        <v>0</v>
      </c>
      <c r="I26" s="422"/>
      <c r="J26" s="423"/>
      <c r="K26" s="421">
        <v>0</v>
      </c>
      <c r="L26" s="422"/>
      <c r="M26" s="423"/>
      <c r="N26" s="421">
        <v>0</v>
      </c>
      <c r="O26" s="422"/>
      <c r="P26" s="423"/>
      <c r="Q26" s="75"/>
      <c r="R26" s="75"/>
      <c r="S26" s="75"/>
      <c r="T26" s="75"/>
      <c r="U26" s="75"/>
      <c r="V26" s="75"/>
      <c r="W26" s="75"/>
      <c r="X26" s="75"/>
      <c r="Y26" s="29"/>
      <c r="Z26" s="29"/>
      <c r="AA26" s="29"/>
      <c r="AB26" s="29"/>
      <c r="AC26" s="29"/>
      <c r="AD26" s="29"/>
      <c r="AE26" s="66"/>
      <c r="AF26" s="66"/>
      <c r="AG26" s="67"/>
      <c r="AH26" s="67"/>
      <c r="AI26" s="66"/>
      <c r="AJ26" s="66"/>
      <c r="AK26" s="68"/>
      <c r="AL26" s="69"/>
      <c r="AM26" s="69"/>
      <c r="AN26" s="70"/>
      <c r="AO26" s="70"/>
      <c r="AP26" s="70"/>
      <c r="AQ26" s="71"/>
    </row>
    <row r="27" spans="1:49" ht="20.25" customHeight="1" x14ac:dyDescent="0.45">
      <c r="B27" s="76"/>
      <c r="C27" s="76"/>
      <c r="D27" s="77"/>
      <c r="E27" s="77"/>
      <c r="F27" s="77"/>
      <c r="G27" s="77"/>
      <c r="H27" s="77"/>
      <c r="I27" s="77"/>
      <c r="J27" s="77"/>
      <c r="K27" s="77"/>
      <c r="L27" s="77"/>
      <c r="M27" s="77"/>
      <c r="N27" s="77"/>
      <c r="O27" s="77"/>
      <c r="P27" s="77"/>
      <c r="Q27" s="77"/>
      <c r="R27" s="77"/>
      <c r="S27" s="77"/>
      <c r="T27" s="77"/>
      <c r="U27" s="77"/>
      <c r="V27" s="77"/>
      <c r="W27" s="77"/>
      <c r="X27" s="77"/>
      <c r="Y27" s="78"/>
      <c r="Z27" s="78"/>
      <c r="AA27" s="78"/>
      <c r="AB27" s="78"/>
      <c r="AC27" s="78"/>
      <c r="AD27" s="78"/>
      <c r="AE27" s="79"/>
      <c r="AF27" s="79"/>
      <c r="AG27" s="80"/>
      <c r="AH27" s="80"/>
      <c r="AI27" s="79"/>
      <c r="AJ27" s="79"/>
      <c r="AK27" s="81"/>
      <c r="AL27" s="82"/>
      <c r="AM27" s="82"/>
      <c r="AN27" s="83"/>
      <c r="AO27" s="83"/>
      <c r="AP27" s="83"/>
      <c r="AQ27" s="84"/>
      <c r="AR27" s="85"/>
      <c r="AS27" s="85"/>
      <c r="AT27" s="85"/>
      <c r="AU27" s="85"/>
      <c r="AV27" s="85"/>
    </row>
    <row r="28" spans="1:49" ht="30.75" customHeight="1" x14ac:dyDescent="0.45">
      <c r="B28" s="476" t="s">
        <v>258</v>
      </c>
      <c r="C28" s="476"/>
      <c r="D28" s="459" t="s">
        <v>259</v>
      </c>
      <c r="E28" s="439"/>
      <c r="F28" s="439"/>
      <c r="G28" s="439"/>
      <c r="H28" s="439"/>
      <c r="I28" s="439"/>
      <c r="J28" s="439"/>
      <c r="K28" s="439"/>
      <c r="L28" s="439"/>
      <c r="M28" s="439"/>
      <c r="N28" s="439"/>
      <c r="O28" s="439"/>
      <c r="P28" s="440"/>
      <c r="Q28" s="356" t="s">
        <v>260</v>
      </c>
      <c r="R28" s="357"/>
      <c r="S28" s="357"/>
      <c r="T28" s="355" t="s">
        <v>261</v>
      </c>
      <c r="U28" s="355"/>
      <c r="V28" s="355"/>
      <c r="W28" s="86"/>
      <c r="X28" s="29"/>
      <c r="Y28" s="29"/>
      <c r="Z28" s="29"/>
      <c r="AA28" s="546" t="s">
        <v>262</v>
      </c>
      <c r="AB28" s="546"/>
      <c r="AC28" s="459" t="s">
        <v>263</v>
      </c>
      <c r="AD28" s="439"/>
      <c r="AE28" s="439"/>
      <c r="AF28" s="439"/>
      <c r="AG28" s="439"/>
      <c r="AH28" s="439"/>
      <c r="AI28" s="439"/>
      <c r="AJ28" s="439"/>
      <c r="AK28" s="439"/>
      <c r="AL28" s="439"/>
      <c r="AM28" s="439"/>
      <c r="AN28" s="420" t="s">
        <v>264</v>
      </c>
      <c r="AO28" s="420"/>
      <c r="AP28" s="420"/>
      <c r="AQ28" s="420"/>
      <c r="AR28" s="420"/>
      <c r="AS28" s="420"/>
      <c r="AT28" s="420"/>
      <c r="AU28" s="29"/>
      <c r="AV28" s="29"/>
      <c r="AW28" s="29"/>
    </row>
    <row r="29" spans="1:49" ht="30.75" customHeight="1" x14ac:dyDescent="0.45">
      <c r="B29" s="476"/>
      <c r="C29" s="476"/>
      <c r="D29" s="545"/>
      <c r="E29" s="441"/>
      <c r="F29" s="441"/>
      <c r="G29" s="441"/>
      <c r="H29" s="441"/>
      <c r="I29" s="441"/>
      <c r="J29" s="441"/>
      <c r="K29" s="441"/>
      <c r="L29" s="441"/>
      <c r="M29" s="441"/>
      <c r="N29" s="441"/>
      <c r="O29" s="441"/>
      <c r="P29" s="442"/>
      <c r="Q29" s="357" t="s">
        <v>147</v>
      </c>
      <c r="R29" s="357"/>
      <c r="S29" s="358"/>
      <c r="T29" s="357" t="s">
        <v>147</v>
      </c>
      <c r="U29" s="357"/>
      <c r="V29" s="358"/>
      <c r="W29" s="86"/>
      <c r="X29" s="29"/>
      <c r="Y29" s="29"/>
      <c r="Z29" s="29"/>
      <c r="AA29" s="547"/>
      <c r="AB29" s="547"/>
      <c r="AC29" s="545"/>
      <c r="AD29" s="441"/>
      <c r="AE29" s="441"/>
      <c r="AF29" s="441"/>
      <c r="AG29" s="441"/>
      <c r="AH29" s="441"/>
      <c r="AI29" s="441"/>
      <c r="AJ29" s="441"/>
      <c r="AK29" s="441"/>
      <c r="AL29" s="441"/>
      <c r="AM29" s="441"/>
      <c r="AN29" s="355" t="s">
        <v>147</v>
      </c>
      <c r="AO29" s="355"/>
      <c r="AP29" s="355"/>
      <c r="AQ29" s="552" t="s">
        <v>265</v>
      </c>
      <c r="AR29" s="357" t="s">
        <v>147</v>
      </c>
      <c r="AS29" s="357"/>
      <c r="AT29" s="358"/>
      <c r="AU29" s="29"/>
      <c r="AV29" s="29"/>
      <c r="AW29" s="29"/>
    </row>
    <row r="30" spans="1:49" ht="30.75" customHeight="1" x14ac:dyDescent="0.45">
      <c r="B30" s="476"/>
      <c r="C30" s="476"/>
      <c r="D30" s="460"/>
      <c r="E30" s="443"/>
      <c r="F30" s="443"/>
      <c r="G30" s="443"/>
      <c r="H30" s="443"/>
      <c r="I30" s="443"/>
      <c r="J30" s="443"/>
      <c r="K30" s="443"/>
      <c r="L30" s="443"/>
      <c r="M30" s="443"/>
      <c r="N30" s="443"/>
      <c r="O30" s="443"/>
      <c r="P30" s="444"/>
      <c r="Q30" s="385">
        <f>13270*12</f>
        <v>159240</v>
      </c>
      <c r="R30" s="240"/>
      <c r="S30" s="386"/>
      <c r="T30" s="240">
        <f>11280*12</f>
        <v>135360</v>
      </c>
      <c r="U30" s="240"/>
      <c r="V30" s="386"/>
      <c r="W30" s="86"/>
      <c r="X30" s="29"/>
      <c r="Y30" s="29"/>
      <c r="Z30" s="29"/>
      <c r="AA30" s="548"/>
      <c r="AB30" s="548"/>
      <c r="AC30" s="460"/>
      <c r="AD30" s="443"/>
      <c r="AE30" s="443"/>
      <c r="AF30" s="443"/>
      <c r="AG30" s="443"/>
      <c r="AH30" s="443"/>
      <c r="AI30" s="443"/>
      <c r="AJ30" s="443"/>
      <c r="AK30" s="443"/>
      <c r="AL30" s="443"/>
      <c r="AM30" s="443"/>
      <c r="AN30" s="554">
        <v>535440</v>
      </c>
      <c r="AO30" s="555"/>
      <c r="AP30" s="556"/>
      <c r="AQ30" s="553"/>
      <c r="AR30" s="555">
        <v>267720</v>
      </c>
      <c r="AS30" s="555"/>
      <c r="AT30" s="556"/>
      <c r="AU30" s="29"/>
      <c r="AV30" s="29"/>
      <c r="AW30" s="29"/>
    </row>
    <row r="31" spans="1:49" ht="21" customHeight="1" x14ac:dyDescent="0.45">
      <c r="B31" s="87"/>
      <c r="C31" s="87"/>
      <c r="D31" s="88"/>
      <c r="E31" s="88"/>
      <c r="F31" s="88"/>
      <c r="G31" s="88"/>
      <c r="H31" s="88"/>
      <c r="I31" s="88"/>
      <c r="J31" s="88"/>
      <c r="K31" s="88"/>
      <c r="L31" s="88"/>
      <c r="M31" s="88"/>
      <c r="N31" s="88"/>
      <c r="O31" s="88"/>
      <c r="P31" s="88"/>
      <c r="Q31" s="43"/>
      <c r="R31" s="43"/>
      <c r="S31" s="43"/>
      <c r="T31" s="43"/>
      <c r="U31" s="43"/>
      <c r="V31" s="43"/>
      <c r="W31" s="86"/>
      <c r="X31" s="29"/>
      <c r="Y31" s="29"/>
      <c r="Z31" s="87"/>
      <c r="AA31" s="87"/>
      <c r="AB31" s="88"/>
      <c r="AC31" s="88"/>
      <c r="AD31" s="88"/>
      <c r="AE31" s="88"/>
      <c r="AF31" s="88"/>
      <c r="AG31" s="88"/>
      <c r="AH31" s="88"/>
      <c r="AI31" s="88"/>
      <c r="AJ31" s="88"/>
      <c r="AK31" s="88"/>
      <c r="AL31" s="88"/>
      <c r="AM31" s="43"/>
      <c r="AN31" s="43"/>
      <c r="AO31" s="43"/>
      <c r="AP31" s="87"/>
      <c r="AQ31" s="43"/>
      <c r="AR31" s="43"/>
      <c r="AS31" s="43"/>
      <c r="AT31" s="29"/>
      <c r="AU31" s="29"/>
      <c r="AV31" s="29"/>
    </row>
    <row r="32" spans="1:49" ht="30.75" customHeight="1" x14ac:dyDescent="0.45">
      <c r="A32" s="85"/>
      <c r="B32" s="56" t="s">
        <v>266</v>
      </c>
      <c r="C32" s="56"/>
      <c r="D32" s="56"/>
      <c r="E32" s="56"/>
      <c r="F32" s="56"/>
      <c r="G32" s="56"/>
      <c r="H32" s="56"/>
      <c r="I32" s="56"/>
      <c r="J32" s="56"/>
      <c r="K32" s="56"/>
      <c r="L32" s="56"/>
      <c r="M32" s="56"/>
      <c r="N32" s="89"/>
      <c r="O32" s="70"/>
      <c r="P32" s="70"/>
      <c r="Q32" s="70"/>
      <c r="R32" s="70"/>
      <c r="S32" s="70"/>
      <c r="T32" s="70"/>
      <c r="U32" s="90"/>
      <c r="V32" s="70"/>
      <c r="W32" s="70"/>
      <c r="X32" s="70"/>
      <c r="Y32" s="70"/>
      <c r="Z32" s="70"/>
      <c r="AA32" s="56" t="s">
        <v>267</v>
      </c>
      <c r="AB32" s="56"/>
      <c r="AC32" s="56"/>
      <c r="AD32" s="56"/>
      <c r="AE32" s="56"/>
      <c r="AF32" s="56"/>
      <c r="AG32" s="56"/>
      <c r="AH32" s="56"/>
      <c r="AI32" s="56"/>
      <c r="AJ32" s="56"/>
      <c r="AK32" s="56"/>
      <c r="AL32" s="56"/>
    </row>
    <row r="33" spans="1:49" ht="30.75" customHeight="1" x14ac:dyDescent="0.45">
      <c r="A33" s="85"/>
      <c r="B33" s="450" t="s">
        <v>143</v>
      </c>
      <c r="C33" s="451"/>
      <c r="D33" s="452"/>
      <c r="E33" s="356" t="s">
        <v>268</v>
      </c>
      <c r="F33" s="357"/>
      <c r="G33" s="357"/>
      <c r="H33" s="357"/>
      <c r="I33" s="357"/>
      <c r="J33" s="358"/>
      <c r="K33" s="557" t="s">
        <v>269</v>
      </c>
      <c r="L33" s="558"/>
      <c r="M33" s="558"/>
      <c r="N33" s="558"/>
      <c r="O33" s="558"/>
      <c r="P33" s="558"/>
      <c r="Q33" s="558"/>
      <c r="R33" s="558"/>
      <c r="S33" s="558"/>
      <c r="T33" s="558"/>
      <c r="U33" s="558"/>
      <c r="V33" s="559"/>
      <c r="W33" s="39"/>
      <c r="X33" s="39"/>
      <c r="AA33" s="450" t="s">
        <v>143</v>
      </c>
      <c r="AB33" s="451"/>
      <c r="AC33" s="452"/>
      <c r="AD33" s="356" t="s">
        <v>268</v>
      </c>
      <c r="AE33" s="357"/>
      <c r="AF33" s="357"/>
      <c r="AG33" s="357"/>
      <c r="AH33" s="357"/>
      <c r="AI33" s="358"/>
      <c r="AJ33" s="355" t="s">
        <v>269</v>
      </c>
      <c r="AK33" s="355"/>
      <c r="AL33" s="355"/>
      <c r="AM33" s="355"/>
      <c r="AN33" s="355"/>
      <c r="AO33" s="355"/>
      <c r="AP33" s="355"/>
      <c r="AQ33" s="355"/>
      <c r="AR33" s="355"/>
      <c r="AS33" s="355"/>
      <c r="AT33" s="355"/>
      <c r="AU33" s="355"/>
    </row>
    <row r="34" spans="1:49" ht="30.75" customHeight="1" x14ac:dyDescent="0.45">
      <c r="A34" s="85"/>
      <c r="B34" s="453"/>
      <c r="C34" s="454"/>
      <c r="D34" s="455"/>
      <c r="E34" s="385">
        <f>23110*12</f>
        <v>277320</v>
      </c>
      <c r="F34" s="240"/>
      <c r="G34" s="240"/>
      <c r="H34" s="240"/>
      <c r="I34" s="240"/>
      <c r="J34" s="386"/>
      <c r="K34" s="549" t="s">
        <v>270</v>
      </c>
      <c r="L34" s="549"/>
      <c r="M34" s="549"/>
      <c r="N34" s="549"/>
      <c r="O34" s="549"/>
      <c r="P34" s="549"/>
      <c r="Q34" s="549"/>
      <c r="R34" s="549"/>
      <c r="S34" s="549"/>
      <c r="T34" s="549"/>
      <c r="U34" s="549"/>
      <c r="V34" s="549"/>
      <c r="W34" s="39"/>
      <c r="X34" s="39"/>
      <c r="AA34" s="453"/>
      <c r="AB34" s="454"/>
      <c r="AC34" s="455"/>
      <c r="AD34" s="385">
        <f>9880*12</f>
        <v>118560</v>
      </c>
      <c r="AE34" s="240"/>
      <c r="AF34" s="240"/>
      <c r="AG34" s="240"/>
      <c r="AH34" s="240"/>
      <c r="AI34" s="386"/>
      <c r="AJ34" s="550" t="s">
        <v>271</v>
      </c>
      <c r="AK34" s="551"/>
      <c r="AL34" s="551"/>
      <c r="AM34" s="551"/>
      <c r="AN34" s="551"/>
      <c r="AO34" s="551"/>
      <c r="AP34" s="551"/>
      <c r="AQ34" s="551"/>
      <c r="AR34" s="551"/>
      <c r="AS34" s="551"/>
      <c r="AT34" s="551"/>
      <c r="AU34" s="551"/>
    </row>
    <row r="35" spans="1:49" ht="30.75" customHeight="1" x14ac:dyDescent="0.45">
      <c r="A35" s="85"/>
      <c r="B35" s="450" t="s">
        <v>272</v>
      </c>
      <c r="C35" s="451"/>
      <c r="D35" s="452"/>
      <c r="E35" s="356" t="s">
        <v>273</v>
      </c>
      <c r="F35" s="357"/>
      <c r="G35" s="357"/>
      <c r="H35" s="357"/>
      <c r="I35" s="357"/>
      <c r="J35" s="358"/>
      <c r="K35" s="549"/>
      <c r="L35" s="549"/>
      <c r="M35" s="549"/>
      <c r="N35" s="549"/>
      <c r="O35" s="549"/>
      <c r="P35" s="549"/>
      <c r="Q35" s="549"/>
      <c r="R35" s="549"/>
      <c r="S35" s="549"/>
      <c r="T35" s="549"/>
      <c r="U35" s="549"/>
      <c r="V35" s="549"/>
      <c r="W35" s="39"/>
      <c r="X35" s="39"/>
      <c r="AA35" s="450" t="s">
        <v>272</v>
      </c>
      <c r="AB35" s="451"/>
      <c r="AC35" s="452"/>
      <c r="AD35" s="356" t="s">
        <v>268</v>
      </c>
      <c r="AE35" s="357"/>
      <c r="AF35" s="357"/>
      <c r="AG35" s="357"/>
      <c r="AH35" s="357"/>
      <c r="AI35" s="358"/>
      <c r="AJ35" s="551"/>
      <c r="AK35" s="551"/>
      <c r="AL35" s="551"/>
      <c r="AM35" s="551"/>
      <c r="AN35" s="551"/>
      <c r="AO35" s="551"/>
      <c r="AP35" s="551"/>
      <c r="AQ35" s="551"/>
      <c r="AR35" s="551"/>
      <c r="AS35" s="551"/>
      <c r="AT35" s="551"/>
      <c r="AU35" s="551"/>
    </row>
    <row r="36" spans="1:49" ht="21" customHeight="1" x14ac:dyDescent="0.45">
      <c r="A36" s="85"/>
      <c r="B36" s="453"/>
      <c r="C36" s="454"/>
      <c r="D36" s="455"/>
      <c r="E36" s="385">
        <f>2110*5</f>
        <v>10550</v>
      </c>
      <c r="F36" s="240"/>
      <c r="G36" s="240"/>
      <c r="H36" s="240"/>
      <c r="I36" s="240"/>
      <c r="J36" s="386"/>
      <c r="K36" s="549"/>
      <c r="L36" s="549"/>
      <c r="M36" s="549"/>
      <c r="N36" s="549"/>
      <c r="O36" s="549"/>
      <c r="P36" s="549"/>
      <c r="Q36" s="549"/>
      <c r="R36" s="549"/>
      <c r="S36" s="549"/>
      <c r="T36" s="549"/>
      <c r="U36" s="549"/>
      <c r="V36" s="549"/>
      <c r="W36" s="39"/>
      <c r="X36" s="39"/>
      <c r="AA36" s="453"/>
      <c r="AB36" s="454"/>
      <c r="AC36" s="455"/>
      <c r="AD36" s="385">
        <f>2110*5</f>
        <v>10550</v>
      </c>
      <c r="AE36" s="240"/>
      <c r="AF36" s="240"/>
      <c r="AG36" s="240"/>
      <c r="AH36" s="240"/>
      <c r="AI36" s="386"/>
      <c r="AJ36" s="551"/>
      <c r="AK36" s="551"/>
      <c r="AL36" s="551"/>
      <c r="AM36" s="551"/>
      <c r="AN36" s="551"/>
      <c r="AO36" s="551"/>
      <c r="AP36" s="551"/>
      <c r="AQ36" s="551"/>
      <c r="AR36" s="551"/>
      <c r="AS36" s="551"/>
      <c r="AT36" s="551"/>
      <c r="AU36" s="551"/>
    </row>
    <row r="37" spans="1:49" ht="21" customHeight="1" x14ac:dyDescent="0.45">
      <c r="A37" s="85"/>
    </row>
    <row r="38" spans="1:49" ht="21" customHeight="1" x14ac:dyDescent="0.45">
      <c r="B38" s="42" t="s">
        <v>274</v>
      </c>
      <c r="C38" s="56"/>
      <c r="D38" s="56"/>
      <c r="E38" s="56"/>
      <c r="F38" s="42"/>
      <c r="G38" s="42"/>
      <c r="H38" s="42"/>
      <c r="I38" s="42"/>
      <c r="J38" s="56"/>
      <c r="K38" s="56"/>
      <c r="L38" s="56"/>
      <c r="M38" s="56"/>
      <c r="AA38" s="56" t="s">
        <v>275</v>
      </c>
      <c r="AB38" s="56"/>
      <c r="AC38" s="56"/>
      <c r="AD38" s="56"/>
      <c r="AE38" s="56"/>
      <c r="AF38" s="56"/>
      <c r="AG38" s="56"/>
      <c r="AH38" s="56"/>
      <c r="AI38" s="56"/>
      <c r="AJ38" s="56"/>
      <c r="AK38" s="32"/>
      <c r="AL38" s="32"/>
      <c r="AM38" s="32"/>
      <c r="AN38" s="32"/>
      <c r="AO38" s="32"/>
    </row>
    <row r="39" spans="1:49" ht="21" customHeight="1" x14ac:dyDescent="0.45">
      <c r="B39" s="560" t="s">
        <v>276</v>
      </c>
      <c r="C39" s="561"/>
      <c r="D39" s="561"/>
      <c r="E39" s="561"/>
      <c r="F39" s="561"/>
      <c r="G39" s="561"/>
      <c r="H39" s="561"/>
      <c r="I39" s="561"/>
      <c r="J39" s="561"/>
      <c r="K39" s="355" t="s">
        <v>269</v>
      </c>
      <c r="L39" s="355"/>
      <c r="M39" s="355"/>
      <c r="N39" s="355"/>
      <c r="O39" s="355"/>
      <c r="P39" s="355"/>
      <c r="Q39" s="355"/>
      <c r="R39" s="355"/>
      <c r="S39" s="355"/>
      <c r="T39" s="355"/>
      <c r="U39" s="355"/>
      <c r="V39" s="355"/>
      <c r="AA39" s="424" t="s">
        <v>277</v>
      </c>
      <c r="AB39" s="424"/>
      <c r="AC39" s="424"/>
      <c r="AD39" s="424"/>
      <c r="AE39" s="424"/>
      <c r="AF39" s="424"/>
      <c r="AG39" s="424"/>
      <c r="AH39" s="424"/>
      <c r="AI39" s="424"/>
      <c r="AJ39" s="424"/>
      <c r="AK39" s="424"/>
      <c r="AL39" s="424"/>
      <c r="AM39" s="424"/>
      <c r="AN39" s="424"/>
      <c r="AO39" s="424"/>
      <c r="AP39" s="424"/>
      <c r="AQ39" s="424"/>
      <c r="AR39" s="424"/>
      <c r="AS39" s="424"/>
      <c r="AT39" s="424"/>
      <c r="AU39" s="424"/>
    </row>
    <row r="40" spans="1:49" ht="21" customHeight="1" x14ac:dyDescent="0.45">
      <c r="B40" s="450" t="s">
        <v>278</v>
      </c>
      <c r="C40" s="451"/>
      <c r="D40" s="452"/>
      <c r="E40" s="356" t="s">
        <v>268</v>
      </c>
      <c r="F40" s="357"/>
      <c r="G40" s="357"/>
      <c r="H40" s="357"/>
      <c r="I40" s="357"/>
      <c r="J40" s="358"/>
      <c r="K40" s="562" t="s">
        <v>279</v>
      </c>
      <c r="L40" s="563"/>
      <c r="M40" s="563"/>
      <c r="N40" s="563"/>
      <c r="O40" s="563"/>
      <c r="P40" s="563"/>
      <c r="Q40" s="563"/>
      <c r="R40" s="563"/>
      <c r="S40" s="563"/>
      <c r="T40" s="563"/>
      <c r="U40" s="563"/>
      <c r="V40" s="564"/>
      <c r="AA40" s="450" t="s">
        <v>280</v>
      </c>
      <c r="AB40" s="451"/>
      <c r="AC40" s="452"/>
      <c r="AD40" s="565" t="s">
        <v>281</v>
      </c>
      <c r="AE40" s="566"/>
      <c r="AF40" s="566"/>
      <c r="AG40" s="566"/>
      <c r="AH40" s="566"/>
      <c r="AI40" s="566"/>
      <c r="AJ40" s="566"/>
      <c r="AK40" s="566"/>
      <c r="AL40" s="566"/>
      <c r="AM40" s="566"/>
      <c r="AN40" s="566"/>
      <c r="AO40" s="566"/>
      <c r="AP40" s="566"/>
      <c r="AQ40" s="566"/>
      <c r="AR40" s="566"/>
      <c r="AS40" s="566"/>
      <c r="AT40" s="566"/>
      <c r="AU40" s="567"/>
    </row>
    <row r="41" spans="1:49" ht="21" customHeight="1" x14ac:dyDescent="0.45">
      <c r="B41" s="560" t="s">
        <v>282</v>
      </c>
      <c r="C41" s="561"/>
      <c r="D41" s="571"/>
      <c r="E41" s="385">
        <f>2600*12+16000</f>
        <v>47200</v>
      </c>
      <c r="F41" s="240"/>
      <c r="G41" s="240"/>
      <c r="H41" s="240"/>
      <c r="I41" s="240"/>
      <c r="J41" s="386"/>
      <c r="K41" s="562"/>
      <c r="L41" s="563"/>
      <c r="M41" s="563"/>
      <c r="N41" s="563"/>
      <c r="O41" s="563"/>
      <c r="P41" s="563"/>
      <c r="Q41" s="563"/>
      <c r="R41" s="563"/>
      <c r="S41" s="563"/>
      <c r="T41" s="563"/>
      <c r="U41" s="563"/>
      <c r="V41" s="564"/>
      <c r="AA41" s="453"/>
      <c r="AB41" s="454"/>
      <c r="AC41" s="455"/>
      <c r="AD41" s="568"/>
      <c r="AE41" s="569"/>
      <c r="AF41" s="569"/>
      <c r="AG41" s="569"/>
      <c r="AH41" s="569"/>
      <c r="AI41" s="569"/>
      <c r="AJ41" s="569"/>
      <c r="AK41" s="569"/>
      <c r="AL41" s="569"/>
      <c r="AM41" s="569"/>
      <c r="AN41" s="569"/>
      <c r="AO41" s="569"/>
      <c r="AP41" s="569"/>
      <c r="AQ41" s="569"/>
      <c r="AR41" s="569"/>
      <c r="AS41" s="569"/>
      <c r="AT41" s="569"/>
      <c r="AU41" s="570"/>
    </row>
    <row r="42" spans="1:49" ht="21" customHeight="1" x14ac:dyDescent="0.45">
      <c r="B42" s="453" t="s">
        <v>283</v>
      </c>
      <c r="C42" s="454"/>
      <c r="D42" s="455"/>
      <c r="E42" s="385">
        <f>5100*12+59800</f>
        <v>121000</v>
      </c>
      <c r="F42" s="240"/>
      <c r="G42" s="240"/>
      <c r="H42" s="240"/>
      <c r="I42" s="240"/>
      <c r="J42" s="386"/>
      <c r="K42" s="394"/>
      <c r="L42" s="395"/>
      <c r="M42" s="395"/>
      <c r="N42" s="395"/>
      <c r="O42" s="395"/>
      <c r="P42" s="395"/>
      <c r="Q42" s="395"/>
      <c r="R42" s="395"/>
      <c r="S42" s="395"/>
      <c r="T42" s="395"/>
      <c r="U42" s="395"/>
      <c r="V42" s="396"/>
      <c r="AA42" s="453" t="s">
        <v>284</v>
      </c>
      <c r="AB42" s="454"/>
      <c r="AC42" s="455"/>
      <c r="AD42" s="572" t="s">
        <v>285</v>
      </c>
      <c r="AE42" s="573"/>
      <c r="AF42" s="573"/>
      <c r="AG42" s="573"/>
      <c r="AH42" s="573"/>
      <c r="AI42" s="573"/>
      <c r="AJ42" s="573"/>
      <c r="AK42" s="573"/>
      <c r="AL42" s="573"/>
      <c r="AM42" s="573"/>
      <c r="AN42" s="573"/>
      <c r="AO42" s="573"/>
      <c r="AP42" s="573"/>
      <c r="AQ42" s="573"/>
      <c r="AR42" s="573"/>
      <c r="AS42" s="573"/>
      <c r="AT42" s="573"/>
      <c r="AU42" s="574"/>
    </row>
    <row r="43" spans="1:49" ht="21" customHeight="1" x14ac:dyDescent="0.45">
      <c r="B43" s="39"/>
      <c r="C43" s="39"/>
      <c r="D43" s="39"/>
      <c r="E43" s="39"/>
      <c r="F43" s="39"/>
      <c r="G43" s="39"/>
      <c r="H43" s="39"/>
      <c r="I43" s="39"/>
      <c r="J43" s="39"/>
      <c r="K43" s="39"/>
      <c r="L43" s="39"/>
      <c r="M43" s="39"/>
      <c r="AA43" s="91"/>
      <c r="AB43" s="91"/>
      <c r="AC43" s="91"/>
      <c r="AD43" s="92"/>
      <c r="AE43" s="92"/>
      <c r="AF43" s="92"/>
      <c r="AG43" s="92"/>
      <c r="AH43" s="92"/>
      <c r="AI43" s="92"/>
      <c r="AJ43" s="92"/>
      <c r="AK43" s="92"/>
      <c r="AL43" s="92"/>
      <c r="AM43" s="92"/>
      <c r="AN43" s="92"/>
      <c r="AO43" s="92"/>
      <c r="AP43" s="92"/>
      <c r="AQ43" s="92"/>
      <c r="AR43" s="92"/>
      <c r="AS43" s="92"/>
      <c r="AT43" s="92"/>
      <c r="AU43" s="92"/>
    </row>
    <row r="44" spans="1:49" ht="21" customHeight="1" x14ac:dyDescent="0.45">
      <c r="B44" s="42" t="s">
        <v>286</v>
      </c>
      <c r="C44" s="30"/>
      <c r="D44" s="30"/>
      <c r="E44" s="30"/>
      <c r="F44" s="30"/>
      <c r="G44" s="30"/>
      <c r="H44" s="30"/>
      <c r="I44" s="30"/>
      <c r="J44" s="30"/>
      <c r="K44" s="30"/>
      <c r="L44" s="29"/>
      <c r="M44" s="29"/>
      <c r="N44" s="29"/>
      <c r="O44" s="29"/>
      <c r="P44" s="29"/>
      <c r="Q44" s="85"/>
      <c r="R44" s="85"/>
      <c r="S44" s="56"/>
      <c r="T44" s="56" t="s">
        <v>287</v>
      </c>
      <c r="U44" s="56"/>
      <c r="V44" s="56"/>
      <c r="W44" s="56"/>
      <c r="X44" s="56"/>
      <c r="Y44" s="42"/>
      <c r="Z44" s="42"/>
      <c r="AA44" s="42"/>
      <c r="AB44" s="42"/>
      <c r="AC44" s="56"/>
      <c r="AD44" s="29"/>
      <c r="AE44" s="93"/>
      <c r="AF44" s="93"/>
      <c r="AG44" s="93"/>
      <c r="AH44" s="93"/>
      <c r="AI44" s="93"/>
    </row>
    <row r="45" spans="1:49" ht="20.25" customHeight="1" x14ac:dyDescent="0.45">
      <c r="B45" s="575" t="s">
        <v>288</v>
      </c>
      <c r="C45" s="576"/>
      <c r="D45" s="576"/>
      <c r="E45" s="576"/>
      <c r="F45" s="576"/>
      <c r="G45" s="576"/>
      <c r="H45" s="576"/>
      <c r="I45" s="576"/>
      <c r="J45" s="576"/>
      <c r="K45" s="576"/>
      <c r="L45" s="577"/>
      <c r="M45" s="513" t="s">
        <v>199</v>
      </c>
      <c r="N45" s="513"/>
      <c r="O45" s="513"/>
      <c r="P45" s="513"/>
      <c r="Q45" s="513"/>
      <c r="R45" s="85"/>
      <c r="S45" s="94"/>
      <c r="T45" s="533" t="s">
        <v>289</v>
      </c>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row>
    <row r="46" spans="1:49" ht="21.75" customHeight="1" x14ac:dyDescent="0.45">
      <c r="B46" s="356" t="s">
        <v>276</v>
      </c>
      <c r="C46" s="357"/>
      <c r="D46" s="357"/>
      <c r="E46" s="357"/>
      <c r="F46" s="357"/>
      <c r="G46" s="357"/>
      <c r="H46" s="357"/>
      <c r="I46" s="357"/>
      <c r="J46" s="357"/>
      <c r="K46" s="357"/>
      <c r="L46" s="358"/>
      <c r="M46" s="579">
        <f>5300*12+84600</f>
        <v>148200</v>
      </c>
      <c r="N46" s="579"/>
      <c r="O46" s="579"/>
      <c r="P46" s="579"/>
      <c r="Q46" s="579"/>
      <c r="R46" s="85"/>
      <c r="S46" s="94"/>
      <c r="T46" s="578"/>
      <c r="U46" s="533"/>
      <c r="V46" s="533"/>
      <c r="W46" s="533"/>
      <c r="X46" s="533"/>
      <c r="Y46" s="533"/>
      <c r="Z46" s="533"/>
      <c r="AA46" s="533"/>
      <c r="AB46" s="533"/>
      <c r="AC46" s="533"/>
      <c r="AD46" s="533"/>
      <c r="AE46" s="533"/>
      <c r="AF46" s="533"/>
      <c r="AG46" s="533"/>
      <c r="AH46" s="533"/>
      <c r="AI46" s="533"/>
      <c r="AJ46" s="533"/>
      <c r="AK46" s="533"/>
      <c r="AL46" s="533"/>
      <c r="AM46" s="533"/>
      <c r="AN46" s="533"/>
      <c r="AO46" s="533"/>
      <c r="AP46" s="533"/>
      <c r="AQ46" s="533"/>
      <c r="AR46" s="533"/>
      <c r="AS46" s="533"/>
      <c r="AT46" s="533"/>
      <c r="AU46" s="533"/>
      <c r="AV46" s="533"/>
      <c r="AW46" s="533"/>
    </row>
    <row r="47" spans="1:49" ht="36" customHeight="1" x14ac:dyDescent="0.45">
      <c r="B47" s="372" t="s">
        <v>290</v>
      </c>
      <c r="C47" s="367"/>
      <c r="D47" s="367"/>
      <c r="E47" s="367"/>
      <c r="F47" s="367"/>
      <c r="G47" s="367"/>
      <c r="H47" s="367"/>
      <c r="I47" s="582"/>
      <c r="J47" s="420" t="s">
        <v>291</v>
      </c>
      <c r="K47" s="420"/>
      <c r="L47" s="420"/>
      <c r="M47" s="585">
        <f>5650+30000</f>
        <v>35650</v>
      </c>
      <c r="N47" s="585"/>
      <c r="O47" s="585"/>
      <c r="P47" s="585"/>
      <c r="Q47" s="585"/>
      <c r="R47" s="85"/>
      <c r="T47" s="586" t="s">
        <v>292</v>
      </c>
      <c r="U47" s="95">
        <v>1</v>
      </c>
      <c r="V47" s="580" t="s">
        <v>293</v>
      </c>
      <c r="W47" s="580"/>
      <c r="X47" s="580"/>
      <c r="Y47" s="580"/>
      <c r="Z47" s="580"/>
      <c r="AA47" s="580"/>
      <c r="AB47" s="580"/>
      <c r="AC47" s="580"/>
      <c r="AD47" s="580"/>
      <c r="AE47" s="580"/>
      <c r="AF47" s="580"/>
      <c r="AG47" s="580"/>
      <c r="AH47" s="580"/>
      <c r="AI47" s="580"/>
      <c r="AJ47" s="580"/>
      <c r="AK47" s="580"/>
      <c r="AL47" s="580"/>
      <c r="AM47" s="580"/>
      <c r="AN47" s="580"/>
      <c r="AO47" s="580"/>
      <c r="AP47" s="580"/>
      <c r="AQ47" s="580"/>
      <c r="AR47" s="580"/>
      <c r="AS47" s="580"/>
      <c r="AT47" s="580"/>
      <c r="AU47" s="580"/>
      <c r="AV47" s="580"/>
      <c r="AW47" s="580"/>
    </row>
    <row r="48" spans="1:49" ht="38.25" customHeight="1" x14ac:dyDescent="0.45">
      <c r="B48" s="371"/>
      <c r="C48" s="359"/>
      <c r="D48" s="359"/>
      <c r="E48" s="359"/>
      <c r="F48" s="359"/>
      <c r="G48" s="359"/>
      <c r="H48" s="359"/>
      <c r="I48" s="583"/>
      <c r="J48" s="420" t="s">
        <v>294</v>
      </c>
      <c r="K48" s="420"/>
      <c r="L48" s="420"/>
      <c r="M48" s="585">
        <f>1160+30000</f>
        <v>31160</v>
      </c>
      <c r="N48" s="585"/>
      <c r="O48" s="585"/>
      <c r="P48" s="585"/>
      <c r="Q48" s="585"/>
      <c r="R48" s="85"/>
      <c r="T48" s="587"/>
      <c r="U48" s="95">
        <v>2</v>
      </c>
      <c r="V48" s="580" t="s">
        <v>295</v>
      </c>
      <c r="W48" s="580"/>
      <c r="X48" s="580"/>
      <c r="Y48" s="580"/>
      <c r="Z48" s="580"/>
      <c r="AA48" s="580"/>
      <c r="AB48" s="580"/>
      <c r="AC48" s="580"/>
      <c r="AD48" s="580"/>
      <c r="AE48" s="580"/>
      <c r="AF48" s="580"/>
      <c r="AG48" s="580"/>
      <c r="AH48" s="580"/>
      <c r="AI48" s="580"/>
      <c r="AJ48" s="580"/>
      <c r="AK48" s="580"/>
      <c r="AL48" s="580"/>
      <c r="AM48" s="580"/>
      <c r="AN48" s="580"/>
      <c r="AO48" s="580"/>
      <c r="AP48" s="580"/>
      <c r="AQ48" s="580"/>
      <c r="AR48" s="580"/>
      <c r="AS48" s="580"/>
      <c r="AT48" s="580"/>
      <c r="AU48" s="580"/>
      <c r="AV48" s="580"/>
      <c r="AW48" s="580"/>
    </row>
    <row r="49" spans="2:49" ht="38.25" customHeight="1" x14ac:dyDescent="0.45">
      <c r="B49" s="365"/>
      <c r="C49" s="366"/>
      <c r="D49" s="366"/>
      <c r="E49" s="366"/>
      <c r="F49" s="366"/>
      <c r="G49" s="366"/>
      <c r="H49" s="366"/>
      <c r="I49" s="584"/>
      <c r="J49" s="575" t="s">
        <v>296</v>
      </c>
      <c r="K49" s="576"/>
      <c r="L49" s="577"/>
      <c r="M49" s="589">
        <f>180+30000</f>
        <v>30180</v>
      </c>
      <c r="N49" s="590"/>
      <c r="O49" s="590"/>
      <c r="P49" s="590"/>
      <c r="Q49" s="591"/>
      <c r="R49" s="85"/>
      <c r="T49" s="588"/>
      <c r="U49" s="95">
        <v>3</v>
      </c>
      <c r="V49" s="580" t="s">
        <v>297</v>
      </c>
      <c r="W49" s="580"/>
      <c r="X49" s="580"/>
      <c r="Y49" s="580"/>
      <c r="Z49" s="580"/>
      <c r="AA49" s="580"/>
      <c r="AB49" s="580"/>
      <c r="AC49" s="580"/>
      <c r="AD49" s="580"/>
      <c r="AE49" s="580"/>
      <c r="AF49" s="580"/>
      <c r="AG49" s="580"/>
      <c r="AH49" s="580"/>
      <c r="AI49" s="580"/>
      <c r="AJ49" s="580"/>
      <c r="AK49" s="580"/>
      <c r="AL49" s="580"/>
      <c r="AM49" s="580"/>
      <c r="AN49" s="580"/>
      <c r="AO49" s="580"/>
      <c r="AP49" s="580"/>
      <c r="AQ49" s="580"/>
      <c r="AR49" s="580"/>
      <c r="AS49" s="580"/>
      <c r="AT49" s="580"/>
      <c r="AU49" s="580"/>
      <c r="AV49" s="580"/>
      <c r="AW49" s="580"/>
    </row>
    <row r="50" spans="2:49" ht="33.75" customHeight="1" x14ac:dyDescent="0.45">
      <c r="B50" s="581" t="s">
        <v>298</v>
      </c>
      <c r="C50" s="581"/>
      <c r="D50" s="581"/>
      <c r="E50" s="581"/>
      <c r="F50" s="581"/>
      <c r="G50" s="581"/>
      <c r="H50" s="581"/>
      <c r="I50" s="581"/>
      <c r="J50" s="581"/>
      <c r="K50" s="581"/>
      <c r="L50" s="581"/>
      <c r="M50" s="581"/>
      <c r="N50" s="581"/>
      <c r="O50" s="581"/>
      <c r="P50" s="581"/>
      <c r="Q50" s="581"/>
      <c r="R50" s="85"/>
    </row>
    <row r="51" spans="2:49" ht="21" customHeight="1" x14ac:dyDescent="0.45">
      <c r="B51" s="32"/>
      <c r="C51" s="96"/>
      <c r="D51" s="96"/>
      <c r="E51" s="96"/>
      <c r="F51" s="96"/>
      <c r="G51" s="96"/>
      <c r="H51" s="96"/>
      <c r="I51" s="96"/>
      <c r="J51" s="96"/>
      <c r="K51" s="96"/>
      <c r="L51" s="96"/>
      <c r="M51" s="96"/>
      <c r="N51" s="96"/>
      <c r="O51" s="96"/>
      <c r="P51" s="96"/>
    </row>
  </sheetData>
  <mergeCells count="215">
    <mergeCell ref="B45:L45"/>
    <mergeCell ref="M45:Q45"/>
    <mergeCell ref="T45:AW46"/>
    <mergeCell ref="B46:L46"/>
    <mergeCell ref="M46:Q46"/>
    <mergeCell ref="V49:AW49"/>
    <mergeCell ref="B50:Q50"/>
    <mergeCell ref="B47:I49"/>
    <mergeCell ref="J47:L47"/>
    <mergeCell ref="M47:Q47"/>
    <mergeCell ref="T47:T49"/>
    <mergeCell ref="V47:AW47"/>
    <mergeCell ref="J48:L48"/>
    <mergeCell ref="M48:Q48"/>
    <mergeCell ref="V48:AW48"/>
    <mergeCell ref="J49:L49"/>
    <mergeCell ref="M49:Q49"/>
    <mergeCell ref="B39:J39"/>
    <mergeCell ref="K39:V39"/>
    <mergeCell ref="AA39:AU39"/>
    <mergeCell ref="B40:D40"/>
    <mergeCell ref="E40:J40"/>
    <mergeCell ref="K40:V42"/>
    <mergeCell ref="AA40:AC41"/>
    <mergeCell ref="AD40:AU41"/>
    <mergeCell ref="B41:D41"/>
    <mergeCell ref="E41:J41"/>
    <mergeCell ref="B42:D42"/>
    <mergeCell ref="E42:J42"/>
    <mergeCell ref="AA42:AC42"/>
    <mergeCell ref="AD42:AU42"/>
    <mergeCell ref="B35:D36"/>
    <mergeCell ref="E35:J35"/>
    <mergeCell ref="AA35:AC36"/>
    <mergeCell ref="AD35:AI35"/>
    <mergeCell ref="E36:J36"/>
    <mergeCell ref="AD36:AI36"/>
    <mergeCell ref="B33:D34"/>
    <mergeCell ref="E33:J33"/>
    <mergeCell ref="K33:V33"/>
    <mergeCell ref="AA33:AC34"/>
    <mergeCell ref="AD33:AI33"/>
    <mergeCell ref="AJ33:AU33"/>
    <mergeCell ref="E34:J34"/>
    <mergeCell ref="K34:V36"/>
    <mergeCell ref="AD34:AI34"/>
    <mergeCell ref="AJ34:AU36"/>
    <mergeCell ref="AN28:AT28"/>
    <mergeCell ref="Q29:S29"/>
    <mergeCell ref="T29:V29"/>
    <mergeCell ref="AN29:AP29"/>
    <mergeCell ref="AQ29:AQ30"/>
    <mergeCell ref="AR29:AT29"/>
    <mergeCell ref="Q30:S30"/>
    <mergeCell ref="T30:V30"/>
    <mergeCell ref="AN30:AP30"/>
    <mergeCell ref="AR30:AT30"/>
    <mergeCell ref="B28:C30"/>
    <mergeCell ref="D28:P30"/>
    <mergeCell ref="Q28:S28"/>
    <mergeCell ref="T28:V28"/>
    <mergeCell ref="AA28:AB30"/>
    <mergeCell ref="AC28:AM30"/>
    <mergeCell ref="X25:Z25"/>
    <mergeCell ref="AA25:AC25"/>
    <mergeCell ref="AD25:AF25"/>
    <mergeCell ref="B26:D26"/>
    <mergeCell ref="E26:G26"/>
    <mergeCell ref="H26:J26"/>
    <mergeCell ref="K26:M26"/>
    <mergeCell ref="N26:P26"/>
    <mergeCell ref="AN24:AP24"/>
    <mergeCell ref="AQ24:AS24"/>
    <mergeCell ref="AT24:AV24"/>
    <mergeCell ref="B25:D25"/>
    <mergeCell ref="E25:G25"/>
    <mergeCell ref="H25:J25"/>
    <mergeCell ref="K25:M25"/>
    <mergeCell ref="N25:P25"/>
    <mergeCell ref="R25:T25"/>
    <mergeCell ref="U25:W25"/>
    <mergeCell ref="U24:W24"/>
    <mergeCell ref="X24:Z24"/>
    <mergeCell ref="AA24:AC24"/>
    <mergeCell ref="AD24:AF24"/>
    <mergeCell ref="AH24:AJ24"/>
    <mergeCell ref="AK24:AM24"/>
    <mergeCell ref="B24:D24"/>
    <mergeCell ref="E24:G24"/>
    <mergeCell ref="H24:J24"/>
    <mergeCell ref="K24:M24"/>
    <mergeCell ref="N24:P24"/>
    <mergeCell ref="R24:T24"/>
    <mergeCell ref="AD23:AF23"/>
    <mergeCell ref="AH23:AJ23"/>
    <mergeCell ref="AK23:AM23"/>
    <mergeCell ref="AN23:AP23"/>
    <mergeCell ref="AQ23:AS23"/>
    <mergeCell ref="AT23:AV23"/>
    <mergeCell ref="AT22:AV22"/>
    <mergeCell ref="B23:D23"/>
    <mergeCell ref="E23:G23"/>
    <mergeCell ref="H23:J23"/>
    <mergeCell ref="K23:M23"/>
    <mergeCell ref="N23:P23"/>
    <mergeCell ref="R23:T23"/>
    <mergeCell ref="U23:W23"/>
    <mergeCell ref="X23:Z23"/>
    <mergeCell ref="AA23:AC23"/>
    <mergeCell ref="AA22:AC22"/>
    <mergeCell ref="AD22:AF22"/>
    <mergeCell ref="AH22:AJ22"/>
    <mergeCell ref="AK22:AM22"/>
    <mergeCell ref="AN22:AP22"/>
    <mergeCell ref="AQ22:AS22"/>
    <mergeCell ref="B22:D22"/>
    <mergeCell ref="E22:G22"/>
    <mergeCell ref="H22:J22"/>
    <mergeCell ref="K22:M22"/>
    <mergeCell ref="N22:P22"/>
    <mergeCell ref="R22:T22"/>
    <mergeCell ref="U22:W22"/>
    <mergeCell ref="X22:Z22"/>
    <mergeCell ref="X21:Z21"/>
    <mergeCell ref="B21:D21"/>
    <mergeCell ref="E21:G21"/>
    <mergeCell ref="H21:J21"/>
    <mergeCell ref="K21:M21"/>
    <mergeCell ref="N21:P21"/>
    <mergeCell ref="R21:T21"/>
    <mergeCell ref="U21:W21"/>
    <mergeCell ref="AQ21:AS21"/>
    <mergeCell ref="AT21:AV21"/>
    <mergeCell ref="AA21:AC21"/>
    <mergeCell ref="AD21:AF21"/>
    <mergeCell ref="AH21:AJ21"/>
    <mergeCell ref="AK21:AM21"/>
    <mergeCell ref="AN21:AP21"/>
    <mergeCell ref="B15:C16"/>
    <mergeCell ref="D15:X16"/>
    <mergeCell ref="I18:R18"/>
    <mergeCell ref="AH11:AS13"/>
    <mergeCell ref="BE11:BG13"/>
    <mergeCell ref="BH11:BV11"/>
    <mergeCell ref="E20:P20"/>
    <mergeCell ref="U20:AF20"/>
    <mergeCell ref="AK20:AV20"/>
    <mergeCell ref="B11:B13"/>
    <mergeCell ref="C11:D14"/>
    <mergeCell ref="E11:G13"/>
    <mergeCell ref="H11:O11"/>
    <mergeCell ref="P11:R11"/>
    <mergeCell ref="S11:U11"/>
    <mergeCell ref="S13:U13"/>
    <mergeCell ref="BH13:BV13"/>
    <mergeCell ref="E14:O14"/>
    <mergeCell ref="P14:U14"/>
    <mergeCell ref="AE7:AG13"/>
    <mergeCell ref="S9:U9"/>
    <mergeCell ref="BW11:BY13"/>
    <mergeCell ref="H12:O12"/>
    <mergeCell ref="P12:R12"/>
    <mergeCell ref="S12:U12"/>
    <mergeCell ref="BH12:BV12"/>
    <mergeCell ref="H13:O13"/>
    <mergeCell ref="P13:R13"/>
    <mergeCell ref="C8:D9"/>
    <mergeCell ref="P8:R8"/>
    <mergeCell ref="S8:U8"/>
    <mergeCell ref="V8:X8"/>
    <mergeCell ref="P9:R9"/>
    <mergeCell ref="C6:D7"/>
    <mergeCell ref="E6:O7"/>
    <mergeCell ref="P6:R7"/>
    <mergeCell ref="S6:U7"/>
    <mergeCell ref="V6:X7"/>
    <mergeCell ref="BH5:BV6"/>
    <mergeCell ref="BW5:BY6"/>
    <mergeCell ref="AT3:AW6"/>
    <mergeCell ref="BC3:BD13"/>
    <mergeCell ref="BE3:BG6"/>
    <mergeCell ref="BH3:BV4"/>
    <mergeCell ref="BW3:BY4"/>
    <mergeCell ref="AH9:AS10"/>
    <mergeCell ref="BH9:BV10"/>
    <mergeCell ref="BW9:BY10"/>
    <mergeCell ref="AH7:AS8"/>
    <mergeCell ref="AT7:AW13"/>
    <mergeCell ref="BE7:BG10"/>
    <mergeCell ref="BH7:BV8"/>
    <mergeCell ref="BW7:BY8"/>
    <mergeCell ref="AT2:AW2"/>
    <mergeCell ref="P3:R3"/>
    <mergeCell ref="S3:U3"/>
    <mergeCell ref="V3:X3"/>
    <mergeCell ref="AC3:AD13"/>
    <mergeCell ref="AE3:AS6"/>
    <mergeCell ref="C4:D5"/>
    <mergeCell ref="E4:O4"/>
    <mergeCell ref="P4:R4"/>
    <mergeCell ref="S4:U4"/>
    <mergeCell ref="V4:X4"/>
    <mergeCell ref="B2:O3"/>
    <mergeCell ref="P2:R2"/>
    <mergeCell ref="S2:U2"/>
    <mergeCell ref="V2:X2"/>
    <mergeCell ref="V9:X9"/>
    <mergeCell ref="E5:O5"/>
    <mergeCell ref="P5:R5"/>
    <mergeCell ref="S5:U5"/>
    <mergeCell ref="V5:X5"/>
    <mergeCell ref="C10:O10"/>
    <mergeCell ref="P10:R10"/>
    <mergeCell ref="S10:U10"/>
    <mergeCell ref="V10:X10"/>
  </mergeCells>
  <phoneticPr fontId="3"/>
  <pageMargins left="0.59055118110236227" right="0.39370078740157483" top="0.39370078740157483" bottom="0.19685039370078741" header="0.31496062992125984" footer="0.19685039370078741"/>
  <pageSetup paperSize="9" scale="54" fitToWidth="0"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1686F-8224-4524-BF8D-5FA3480F6E46}">
  <sheetPr>
    <pageSetUpPr fitToPage="1"/>
  </sheetPr>
  <dimension ref="A1:H67"/>
  <sheetViews>
    <sheetView view="pageBreakPreview" zoomScaleNormal="100" zoomScaleSheetLayoutView="100" workbookViewId="0">
      <selection activeCell="L17" sqref="L16:L17"/>
    </sheetView>
  </sheetViews>
  <sheetFormatPr defaultRowHeight="18" x14ac:dyDescent="0.45"/>
  <cols>
    <col min="1" max="1" width="9.59765625" style="97" customWidth="1"/>
    <col min="2" max="2" width="2.8984375" style="98" customWidth="1"/>
    <col min="3" max="3" width="9.59765625" style="97" customWidth="1"/>
    <col min="4" max="5" width="14.59765625" style="97" customWidth="1"/>
    <col min="6" max="6" width="0.8984375" style="97" customWidth="1"/>
    <col min="7" max="7" width="7.59765625" style="97" customWidth="1"/>
    <col min="8" max="8" width="11.59765625" style="97" customWidth="1"/>
    <col min="9" max="256" width="9" style="97"/>
    <col min="257" max="257" width="9.59765625" style="97" customWidth="1"/>
    <col min="258" max="258" width="2.8984375" style="97" customWidth="1"/>
    <col min="259" max="259" width="9.59765625" style="97" customWidth="1"/>
    <col min="260" max="261" width="14.59765625" style="97" customWidth="1"/>
    <col min="262" max="262" width="0.8984375" style="97" customWidth="1"/>
    <col min="263" max="263" width="7.59765625" style="97" customWidth="1"/>
    <col min="264" max="264" width="11.59765625" style="97" customWidth="1"/>
    <col min="265" max="512" width="9" style="97"/>
    <col min="513" max="513" width="9.59765625" style="97" customWidth="1"/>
    <col min="514" max="514" width="2.8984375" style="97" customWidth="1"/>
    <col min="515" max="515" width="9.59765625" style="97" customWidth="1"/>
    <col min="516" max="517" width="14.59765625" style="97" customWidth="1"/>
    <col min="518" max="518" width="0.8984375" style="97" customWidth="1"/>
    <col min="519" max="519" width="7.59765625" style="97" customWidth="1"/>
    <col min="520" max="520" width="11.59765625" style="97" customWidth="1"/>
    <col min="521" max="768" width="9" style="97"/>
    <col min="769" max="769" width="9.59765625" style="97" customWidth="1"/>
    <col min="770" max="770" width="2.8984375" style="97" customWidth="1"/>
    <col min="771" max="771" width="9.59765625" style="97" customWidth="1"/>
    <col min="772" max="773" width="14.59765625" style="97" customWidth="1"/>
    <col min="774" max="774" width="0.8984375" style="97" customWidth="1"/>
    <col min="775" max="775" width="7.59765625" style="97" customWidth="1"/>
    <col min="776" max="776" width="11.59765625" style="97" customWidth="1"/>
    <col min="777" max="1024" width="9" style="97"/>
    <col min="1025" max="1025" width="9.59765625" style="97" customWidth="1"/>
    <col min="1026" max="1026" width="2.8984375" style="97" customWidth="1"/>
    <col min="1027" max="1027" width="9.59765625" style="97" customWidth="1"/>
    <col min="1028" max="1029" width="14.59765625" style="97" customWidth="1"/>
    <col min="1030" max="1030" width="0.8984375" style="97" customWidth="1"/>
    <col min="1031" max="1031" width="7.59765625" style="97" customWidth="1"/>
    <col min="1032" max="1032" width="11.59765625" style="97" customWidth="1"/>
    <col min="1033" max="1280" width="9" style="97"/>
    <col min="1281" max="1281" width="9.59765625" style="97" customWidth="1"/>
    <col min="1282" max="1282" width="2.8984375" style="97" customWidth="1"/>
    <col min="1283" max="1283" width="9.59765625" style="97" customWidth="1"/>
    <col min="1284" max="1285" width="14.59765625" style="97" customWidth="1"/>
    <col min="1286" max="1286" width="0.8984375" style="97" customWidth="1"/>
    <col min="1287" max="1287" width="7.59765625" style="97" customWidth="1"/>
    <col min="1288" max="1288" width="11.59765625" style="97" customWidth="1"/>
    <col min="1289" max="1536" width="9" style="97"/>
    <col min="1537" max="1537" width="9.59765625" style="97" customWidth="1"/>
    <col min="1538" max="1538" width="2.8984375" style="97" customWidth="1"/>
    <col min="1539" max="1539" width="9.59765625" style="97" customWidth="1"/>
    <col min="1540" max="1541" width="14.59765625" style="97" customWidth="1"/>
    <col min="1542" max="1542" width="0.8984375" style="97" customWidth="1"/>
    <col min="1543" max="1543" width="7.59765625" style="97" customWidth="1"/>
    <col min="1544" max="1544" width="11.59765625" style="97" customWidth="1"/>
    <col min="1545" max="1792" width="9" style="97"/>
    <col min="1793" max="1793" width="9.59765625" style="97" customWidth="1"/>
    <col min="1794" max="1794" width="2.8984375" style="97" customWidth="1"/>
    <col min="1795" max="1795" width="9.59765625" style="97" customWidth="1"/>
    <col min="1796" max="1797" width="14.59765625" style="97" customWidth="1"/>
    <col min="1798" max="1798" width="0.8984375" style="97" customWidth="1"/>
    <col min="1799" max="1799" width="7.59765625" style="97" customWidth="1"/>
    <col min="1800" max="1800" width="11.59765625" style="97" customWidth="1"/>
    <col min="1801" max="2048" width="9" style="97"/>
    <col min="2049" max="2049" width="9.59765625" style="97" customWidth="1"/>
    <col min="2050" max="2050" width="2.8984375" style="97" customWidth="1"/>
    <col min="2051" max="2051" width="9.59765625" style="97" customWidth="1"/>
    <col min="2052" max="2053" width="14.59765625" style="97" customWidth="1"/>
    <col min="2054" max="2054" width="0.8984375" style="97" customWidth="1"/>
    <col min="2055" max="2055" width="7.59765625" style="97" customWidth="1"/>
    <col min="2056" max="2056" width="11.59765625" style="97" customWidth="1"/>
    <col min="2057" max="2304" width="9" style="97"/>
    <col min="2305" max="2305" width="9.59765625" style="97" customWidth="1"/>
    <col min="2306" max="2306" width="2.8984375" style="97" customWidth="1"/>
    <col min="2307" max="2307" width="9.59765625" style="97" customWidth="1"/>
    <col min="2308" max="2309" width="14.59765625" style="97" customWidth="1"/>
    <col min="2310" max="2310" width="0.8984375" style="97" customWidth="1"/>
    <col min="2311" max="2311" width="7.59765625" style="97" customWidth="1"/>
    <col min="2312" max="2312" width="11.59765625" style="97" customWidth="1"/>
    <col min="2313" max="2560" width="9" style="97"/>
    <col min="2561" max="2561" width="9.59765625" style="97" customWidth="1"/>
    <col min="2562" max="2562" width="2.8984375" style="97" customWidth="1"/>
    <col min="2563" max="2563" width="9.59765625" style="97" customWidth="1"/>
    <col min="2564" max="2565" width="14.59765625" style="97" customWidth="1"/>
    <col min="2566" max="2566" width="0.8984375" style="97" customWidth="1"/>
    <col min="2567" max="2567" width="7.59765625" style="97" customWidth="1"/>
    <col min="2568" max="2568" width="11.59765625" style="97" customWidth="1"/>
    <col min="2569" max="2816" width="9" style="97"/>
    <col min="2817" max="2817" width="9.59765625" style="97" customWidth="1"/>
    <col min="2818" max="2818" width="2.8984375" style="97" customWidth="1"/>
    <col min="2819" max="2819" width="9.59765625" style="97" customWidth="1"/>
    <col min="2820" max="2821" width="14.59765625" style="97" customWidth="1"/>
    <col min="2822" max="2822" width="0.8984375" style="97" customWidth="1"/>
    <col min="2823" max="2823" width="7.59765625" style="97" customWidth="1"/>
    <col min="2824" max="2824" width="11.59765625" style="97" customWidth="1"/>
    <col min="2825" max="3072" width="9" style="97"/>
    <col min="3073" max="3073" width="9.59765625" style="97" customWidth="1"/>
    <col min="3074" max="3074" width="2.8984375" style="97" customWidth="1"/>
    <col min="3075" max="3075" width="9.59765625" style="97" customWidth="1"/>
    <col min="3076" max="3077" width="14.59765625" style="97" customWidth="1"/>
    <col min="3078" max="3078" width="0.8984375" style="97" customWidth="1"/>
    <col min="3079" max="3079" width="7.59765625" style="97" customWidth="1"/>
    <col min="3080" max="3080" width="11.59765625" style="97" customWidth="1"/>
    <col min="3081" max="3328" width="9" style="97"/>
    <col min="3329" max="3329" width="9.59765625" style="97" customWidth="1"/>
    <col min="3330" max="3330" width="2.8984375" style="97" customWidth="1"/>
    <col min="3331" max="3331" width="9.59765625" style="97" customWidth="1"/>
    <col min="3332" max="3333" width="14.59765625" style="97" customWidth="1"/>
    <col min="3334" max="3334" width="0.8984375" style="97" customWidth="1"/>
    <col min="3335" max="3335" width="7.59765625" style="97" customWidth="1"/>
    <col min="3336" max="3336" width="11.59765625" style="97" customWidth="1"/>
    <col min="3337" max="3584" width="9" style="97"/>
    <col min="3585" max="3585" width="9.59765625" style="97" customWidth="1"/>
    <col min="3586" max="3586" width="2.8984375" style="97" customWidth="1"/>
    <col min="3587" max="3587" width="9.59765625" style="97" customWidth="1"/>
    <col min="3588" max="3589" width="14.59765625" style="97" customWidth="1"/>
    <col min="3590" max="3590" width="0.8984375" style="97" customWidth="1"/>
    <col min="3591" max="3591" width="7.59765625" style="97" customWidth="1"/>
    <col min="3592" max="3592" width="11.59765625" style="97" customWidth="1"/>
    <col min="3593" max="3840" width="9" style="97"/>
    <col min="3841" max="3841" width="9.59765625" style="97" customWidth="1"/>
    <col min="3842" max="3842" width="2.8984375" style="97" customWidth="1"/>
    <col min="3843" max="3843" width="9.59765625" style="97" customWidth="1"/>
    <col min="3844" max="3845" width="14.59765625" style="97" customWidth="1"/>
    <col min="3846" max="3846" width="0.8984375" style="97" customWidth="1"/>
    <col min="3847" max="3847" width="7.59765625" style="97" customWidth="1"/>
    <col min="3848" max="3848" width="11.59765625" style="97" customWidth="1"/>
    <col min="3849" max="4096" width="9" style="97"/>
    <col min="4097" max="4097" width="9.59765625" style="97" customWidth="1"/>
    <col min="4098" max="4098" width="2.8984375" style="97" customWidth="1"/>
    <col min="4099" max="4099" width="9.59765625" style="97" customWidth="1"/>
    <col min="4100" max="4101" width="14.59765625" style="97" customWidth="1"/>
    <col min="4102" max="4102" width="0.8984375" style="97" customWidth="1"/>
    <col min="4103" max="4103" width="7.59765625" style="97" customWidth="1"/>
    <col min="4104" max="4104" width="11.59765625" style="97" customWidth="1"/>
    <col min="4105" max="4352" width="9" style="97"/>
    <col min="4353" max="4353" width="9.59765625" style="97" customWidth="1"/>
    <col min="4354" max="4354" width="2.8984375" style="97" customWidth="1"/>
    <col min="4355" max="4355" width="9.59765625" style="97" customWidth="1"/>
    <col min="4356" max="4357" width="14.59765625" style="97" customWidth="1"/>
    <col min="4358" max="4358" width="0.8984375" style="97" customWidth="1"/>
    <col min="4359" max="4359" width="7.59765625" style="97" customWidth="1"/>
    <col min="4360" max="4360" width="11.59765625" style="97" customWidth="1"/>
    <col min="4361" max="4608" width="9" style="97"/>
    <col min="4609" max="4609" width="9.59765625" style="97" customWidth="1"/>
    <col min="4610" max="4610" width="2.8984375" style="97" customWidth="1"/>
    <col min="4611" max="4611" width="9.59765625" style="97" customWidth="1"/>
    <col min="4612" max="4613" width="14.59765625" style="97" customWidth="1"/>
    <col min="4614" max="4614" width="0.8984375" style="97" customWidth="1"/>
    <col min="4615" max="4615" width="7.59765625" style="97" customWidth="1"/>
    <col min="4616" max="4616" width="11.59765625" style="97" customWidth="1"/>
    <col min="4617" max="4864" width="9" style="97"/>
    <col min="4865" max="4865" width="9.59765625" style="97" customWidth="1"/>
    <col min="4866" max="4866" width="2.8984375" style="97" customWidth="1"/>
    <col min="4867" max="4867" width="9.59765625" style="97" customWidth="1"/>
    <col min="4868" max="4869" width="14.59765625" style="97" customWidth="1"/>
    <col min="4870" max="4870" width="0.8984375" style="97" customWidth="1"/>
    <col min="4871" max="4871" width="7.59765625" style="97" customWidth="1"/>
    <col min="4872" max="4872" width="11.59765625" style="97" customWidth="1"/>
    <col min="4873" max="5120" width="9" style="97"/>
    <col min="5121" max="5121" width="9.59765625" style="97" customWidth="1"/>
    <col min="5122" max="5122" width="2.8984375" style="97" customWidth="1"/>
    <col min="5123" max="5123" width="9.59765625" style="97" customWidth="1"/>
    <col min="5124" max="5125" width="14.59765625" style="97" customWidth="1"/>
    <col min="5126" max="5126" width="0.8984375" style="97" customWidth="1"/>
    <col min="5127" max="5127" width="7.59765625" style="97" customWidth="1"/>
    <col min="5128" max="5128" width="11.59765625" style="97" customWidth="1"/>
    <col min="5129" max="5376" width="9" style="97"/>
    <col min="5377" max="5377" width="9.59765625" style="97" customWidth="1"/>
    <col min="5378" max="5378" width="2.8984375" style="97" customWidth="1"/>
    <col min="5379" max="5379" width="9.59765625" style="97" customWidth="1"/>
    <col min="5380" max="5381" width="14.59765625" style="97" customWidth="1"/>
    <col min="5382" max="5382" width="0.8984375" style="97" customWidth="1"/>
    <col min="5383" max="5383" width="7.59765625" style="97" customWidth="1"/>
    <col min="5384" max="5384" width="11.59765625" style="97" customWidth="1"/>
    <col min="5385" max="5632" width="9" style="97"/>
    <col min="5633" max="5633" width="9.59765625" style="97" customWidth="1"/>
    <col min="5634" max="5634" width="2.8984375" style="97" customWidth="1"/>
    <col min="5635" max="5635" width="9.59765625" style="97" customWidth="1"/>
    <col min="5636" max="5637" width="14.59765625" style="97" customWidth="1"/>
    <col min="5638" max="5638" width="0.8984375" style="97" customWidth="1"/>
    <col min="5639" max="5639" width="7.59765625" style="97" customWidth="1"/>
    <col min="5640" max="5640" width="11.59765625" style="97" customWidth="1"/>
    <col min="5641" max="5888" width="9" style="97"/>
    <col min="5889" max="5889" width="9.59765625" style="97" customWidth="1"/>
    <col min="5890" max="5890" width="2.8984375" style="97" customWidth="1"/>
    <col min="5891" max="5891" width="9.59765625" style="97" customWidth="1"/>
    <col min="5892" max="5893" width="14.59765625" style="97" customWidth="1"/>
    <col min="5894" max="5894" width="0.8984375" style="97" customWidth="1"/>
    <col min="5895" max="5895" width="7.59765625" style="97" customWidth="1"/>
    <col min="5896" max="5896" width="11.59765625" style="97" customWidth="1"/>
    <col min="5897" max="6144" width="9" style="97"/>
    <col min="6145" max="6145" width="9.59765625" style="97" customWidth="1"/>
    <col min="6146" max="6146" width="2.8984375" style="97" customWidth="1"/>
    <col min="6147" max="6147" width="9.59765625" style="97" customWidth="1"/>
    <col min="6148" max="6149" width="14.59765625" style="97" customWidth="1"/>
    <col min="6150" max="6150" width="0.8984375" style="97" customWidth="1"/>
    <col min="6151" max="6151" width="7.59765625" style="97" customWidth="1"/>
    <col min="6152" max="6152" width="11.59765625" style="97" customWidth="1"/>
    <col min="6153" max="6400" width="9" style="97"/>
    <col min="6401" max="6401" width="9.59765625" style="97" customWidth="1"/>
    <col min="6402" max="6402" width="2.8984375" style="97" customWidth="1"/>
    <col min="6403" max="6403" width="9.59765625" style="97" customWidth="1"/>
    <col min="6404" max="6405" width="14.59765625" style="97" customWidth="1"/>
    <col min="6406" max="6406" width="0.8984375" style="97" customWidth="1"/>
    <col min="6407" max="6407" width="7.59765625" style="97" customWidth="1"/>
    <col min="6408" max="6408" width="11.59765625" style="97" customWidth="1"/>
    <col min="6409" max="6656" width="9" style="97"/>
    <col min="6657" max="6657" width="9.59765625" style="97" customWidth="1"/>
    <col min="6658" max="6658" width="2.8984375" style="97" customWidth="1"/>
    <col min="6659" max="6659" width="9.59765625" style="97" customWidth="1"/>
    <col min="6660" max="6661" width="14.59765625" style="97" customWidth="1"/>
    <col min="6662" max="6662" width="0.8984375" style="97" customWidth="1"/>
    <col min="6663" max="6663" width="7.59765625" style="97" customWidth="1"/>
    <col min="6664" max="6664" width="11.59765625" style="97" customWidth="1"/>
    <col min="6665" max="6912" width="9" style="97"/>
    <col min="6913" max="6913" width="9.59765625" style="97" customWidth="1"/>
    <col min="6914" max="6914" width="2.8984375" style="97" customWidth="1"/>
    <col min="6915" max="6915" width="9.59765625" style="97" customWidth="1"/>
    <col min="6916" max="6917" width="14.59765625" style="97" customWidth="1"/>
    <col min="6918" max="6918" width="0.8984375" style="97" customWidth="1"/>
    <col min="6919" max="6919" width="7.59765625" style="97" customWidth="1"/>
    <col min="6920" max="6920" width="11.59765625" style="97" customWidth="1"/>
    <col min="6921" max="7168" width="9" style="97"/>
    <col min="7169" max="7169" width="9.59765625" style="97" customWidth="1"/>
    <col min="7170" max="7170" width="2.8984375" style="97" customWidth="1"/>
    <col min="7171" max="7171" width="9.59765625" style="97" customWidth="1"/>
    <col min="7172" max="7173" width="14.59765625" style="97" customWidth="1"/>
    <col min="7174" max="7174" width="0.8984375" style="97" customWidth="1"/>
    <col min="7175" max="7175" width="7.59765625" style="97" customWidth="1"/>
    <col min="7176" max="7176" width="11.59765625" style="97" customWidth="1"/>
    <col min="7177" max="7424" width="9" style="97"/>
    <col min="7425" max="7425" width="9.59765625" style="97" customWidth="1"/>
    <col min="7426" max="7426" width="2.8984375" style="97" customWidth="1"/>
    <col min="7427" max="7427" width="9.59765625" style="97" customWidth="1"/>
    <col min="7428" max="7429" width="14.59765625" style="97" customWidth="1"/>
    <col min="7430" max="7430" width="0.8984375" style="97" customWidth="1"/>
    <col min="7431" max="7431" width="7.59765625" style="97" customWidth="1"/>
    <col min="7432" max="7432" width="11.59765625" style="97" customWidth="1"/>
    <col min="7433" max="7680" width="9" style="97"/>
    <col min="7681" max="7681" width="9.59765625" style="97" customWidth="1"/>
    <col min="7682" max="7682" width="2.8984375" style="97" customWidth="1"/>
    <col min="7683" max="7683" width="9.59765625" style="97" customWidth="1"/>
    <col min="7684" max="7685" width="14.59765625" style="97" customWidth="1"/>
    <col min="7686" max="7686" width="0.8984375" style="97" customWidth="1"/>
    <col min="7687" max="7687" width="7.59765625" style="97" customWidth="1"/>
    <col min="7688" max="7688" width="11.59765625" style="97" customWidth="1"/>
    <col min="7689" max="7936" width="9" style="97"/>
    <col min="7937" max="7937" width="9.59765625" style="97" customWidth="1"/>
    <col min="7938" max="7938" width="2.8984375" style="97" customWidth="1"/>
    <col min="7939" max="7939" width="9.59765625" style="97" customWidth="1"/>
    <col min="7940" max="7941" width="14.59765625" style="97" customWidth="1"/>
    <col min="7942" max="7942" width="0.8984375" style="97" customWidth="1"/>
    <col min="7943" max="7943" width="7.59765625" style="97" customWidth="1"/>
    <col min="7944" max="7944" width="11.59765625" style="97" customWidth="1"/>
    <col min="7945" max="8192" width="9" style="97"/>
    <col min="8193" max="8193" width="9.59765625" style="97" customWidth="1"/>
    <col min="8194" max="8194" width="2.8984375" style="97" customWidth="1"/>
    <col min="8195" max="8195" width="9.59765625" style="97" customWidth="1"/>
    <col min="8196" max="8197" width="14.59765625" style="97" customWidth="1"/>
    <col min="8198" max="8198" width="0.8984375" style="97" customWidth="1"/>
    <col min="8199" max="8199" width="7.59765625" style="97" customWidth="1"/>
    <col min="8200" max="8200" width="11.59765625" style="97" customWidth="1"/>
    <col min="8201" max="8448" width="9" style="97"/>
    <col min="8449" max="8449" width="9.59765625" style="97" customWidth="1"/>
    <col min="8450" max="8450" width="2.8984375" style="97" customWidth="1"/>
    <col min="8451" max="8451" width="9.59765625" style="97" customWidth="1"/>
    <col min="8452" max="8453" width="14.59765625" style="97" customWidth="1"/>
    <col min="8454" max="8454" width="0.8984375" style="97" customWidth="1"/>
    <col min="8455" max="8455" width="7.59765625" style="97" customWidth="1"/>
    <col min="8456" max="8456" width="11.59765625" style="97" customWidth="1"/>
    <col min="8457" max="8704" width="9" style="97"/>
    <col min="8705" max="8705" width="9.59765625" style="97" customWidth="1"/>
    <col min="8706" max="8706" width="2.8984375" style="97" customWidth="1"/>
    <col min="8707" max="8707" width="9.59765625" style="97" customWidth="1"/>
    <col min="8708" max="8709" width="14.59765625" style="97" customWidth="1"/>
    <col min="8710" max="8710" width="0.8984375" style="97" customWidth="1"/>
    <col min="8711" max="8711" width="7.59765625" style="97" customWidth="1"/>
    <col min="8712" max="8712" width="11.59765625" style="97" customWidth="1"/>
    <col min="8713" max="8960" width="9" style="97"/>
    <col min="8961" max="8961" width="9.59765625" style="97" customWidth="1"/>
    <col min="8962" max="8962" width="2.8984375" style="97" customWidth="1"/>
    <col min="8963" max="8963" width="9.59765625" style="97" customWidth="1"/>
    <col min="8964" max="8965" width="14.59765625" style="97" customWidth="1"/>
    <col min="8966" max="8966" width="0.8984375" style="97" customWidth="1"/>
    <col min="8967" max="8967" width="7.59765625" style="97" customWidth="1"/>
    <col min="8968" max="8968" width="11.59765625" style="97" customWidth="1"/>
    <col min="8969" max="9216" width="9" style="97"/>
    <col min="9217" max="9217" width="9.59765625" style="97" customWidth="1"/>
    <col min="9218" max="9218" width="2.8984375" style="97" customWidth="1"/>
    <col min="9219" max="9219" width="9.59765625" style="97" customWidth="1"/>
    <col min="9220" max="9221" width="14.59765625" style="97" customWidth="1"/>
    <col min="9222" max="9222" width="0.8984375" style="97" customWidth="1"/>
    <col min="9223" max="9223" width="7.59765625" style="97" customWidth="1"/>
    <col min="9224" max="9224" width="11.59765625" style="97" customWidth="1"/>
    <col min="9225" max="9472" width="9" style="97"/>
    <col min="9473" max="9473" width="9.59765625" style="97" customWidth="1"/>
    <col min="9474" max="9474" width="2.8984375" style="97" customWidth="1"/>
    <col min="9475" max="9475" width="9.59765625" style="97" customWidth="1"/>
    <col min="9476" max="9477" width="14.59765625" style="97" customWidth="1"/>
    <col min="9478" max="9478" width="0.8984375" style="97" customWidth="1"/>
    <col min="9479" max="9479" width="7.59765625" style="97" customWidth="1"/>
    <col min="9480" max="9480" width="11.59765625" style="97" customWidth="1"/>
    <col min="9481" max="9728" width="9" style="97"/>
    <col min="9729" max="9729" width="9.59765625" style="97" customWidth="1"/>
    <col min="9730" max="9730" width="2.8984375" style="97" customWidth="1"/>
    <col min="9731" max="9731" width="9.59765625" style="97" customWidth="1"/>
    <col min="9732" max="9733" width="14.59765625" style="97" customWidth="1"/>
    <col min="9734" max="9734" width="0.8984375" style="97" customWidth="1"/>
    <col min="9735" max="9735" width="7.59765625" style="97" customWidth="1"/>
    <col min="9736" max="9736" width="11.59765625" style="97" customWidth="1"/>
    <col min="9737" max="9984" width="9" style="97"/>
    <col min="9985" max="9985" width="9.59765625" style="97" customWidth="1"/>
    <col min="9986" max="9986" width="2.8984375" style="97" customWidth="1"/>
    <col min="9987" max="9987" width="9.59765625" style="97" customWidth="1"/>
    <col min="9988" max="9989" width="14.59765625" style="97" customWidth="1"/>
    <col min="9990" max="9990" width="0.8984375" style="97" customWidth="1"/>
    <col min="9991" max="9991" width="7.59765625" style="97" customWidth="1"/>
    <col min="9992" max="9992" width="11.59765625" style="97" customWidth="1"/>
    <col min="9993" max="10240" width="9" style="97"/>
    <col min="10241" max="10241" width="9.59765625" style="97" customWidth="1"/>
    <col min="10242" max="10242" width="2.8984375" style="97" customWidth="1"/>
    <col min="10243" max="10243" width="9.59765625" style="97" customWidth="1"/>
    <col min="10244" max="10245" width="14.59765625" style="97" customWidth="1"/>
    <col min="10246" max="10246" width="0.8984375" style="97" customWidth="1"/>
    <col min="10247" max="10247" width="7.59765625" style="97" customWidth="1"/>
    <col min="10248" max="10248" width="11.59765625" style="97" customWidth="1"/>
    <col min="10249" max="10496" width="9" style="97"/>
    <col min="10497" max="10497" width="9.59765625" style="97" customWidth="1"/>
    <col min="10498" max="10498" width="2.8984375" style="97" customWidth="1"/>
    <col min="10499" max="10499" width="9.59765625" style="97" customWidth="1"/>
    <col min="10500" max="10501" width="14.59765625" style="97" customWidth="1"/>
    <col min="10502" max="10502" width="0.8984375" style="97" customWidth="1"/>
    <col min="10503" max="10503" width="7.59765625" style="97" customWidth="1"/>
    <col min="10504" max="10504" width="11.59765625" style="97" customWidth="1"/>
    <col min="10505" max="10752" width="9" style="97"/>
    <col min="10753" max="10753" width="9.59765625" style="97" customWidth="1"/>
    <col min="10754" max="10754" width="2.8984375" style="97" customWidth="1"/>
    <col min="10755" max="10755" width="9.59765625" style="97" customWidth="1"/>
    <col min="10756" max="10757" width="14.59765625" style="97" customWidth="1"/>
    <col min="10758" max="10758" width="0.8984375" style="97" customWidth="1"/>
    <col min="10759" max="10759" width="7.59765625" style="97" customWidth="1"/>
    <col min="10760" max="10760" width="11.59765625" style="97" customWidth="1"/>
    <col min="10761" max="11008" width="9" style="97"/>
    <col min="11009" max="11009" width="9.59765625" style="97" customWidth="1"/>
    <col min="11010" max="11010" width="2.8984375" style="97" customWidth="1"/>
    <col min="11011" max="11011" width="9.59765625" style="97" customWidth="1"/>
    <col min="11012" max="11013" width="14.59765625" style="97" customWidth="1"/>
    <col min="11014" max="11014" width="0.8984375" style="97" customWidth="1"/>
    <col min="11015" max="11015" width="7.59765625" style="97" customWidth="1"/>
    <col min="11016" max="11016" width="11.59765625" style="97" customWidth="1"/>
    <col min="11017" max="11264" width="9" style="97"/>
    <col min="11265" max="11265" width="9.59765625" style="97" customWidth="1"/>
    <col min="11266" max="11266" width="2.8984375" style="97" customWidth="1"/>
    <col min="11267" max="11267" width="9.59765625" style="97" customWidth="1"/>
    <col min="11268" max="11269" width="14.59765625" style="97" customWidth="1"/>
    <col min="11270" max="11270" width="0.8984375" style="97" customWidth="1"/>
    <col min="11271" max="11271" width="7.59765625" style="97" customWidth="1"/>
    <col min="11272" max="11272" width="11.59765625" style="97" customWidth="1"/>
    <col min="11273" max="11520" width="9" style="97"/>
    <col min="11521" max="11521" width="9.59765625" style="97" customWidth="1"/>
    <col min="11522" max="11522" width="2.8984375" style="97" customWidth="1"/>
    <col min="11523" max="11523" width="9.59765625" style="97" customWidth="1"/>
    <col min="11524" max="11525" width="14.59765625" style="97" customWidth="1"/>
    <col min="11526" max="11526" width="0.8984375" style="97" customWidth="1"/>
    <col min="11527" max="11527" width="7.59765625" style="97" customWidth="1"/>
    <col min="11528" max="11528" width="11.59765625" style="97" customWidth="1"/>
    <col min="11529" max="11776" width="9" style="97"/>
    <col min="11777" max="11777" width="9.59765625" style="97" customWidth="1"/>
    <col min="11778" max="11778" width="2.8984375" style="97" customWidth="1"/>
    <col min="11779" max="11779" width="9.59765625" style="97" customWidth="1"/>
    <col min="11780" max="11781" width="14.59765625" style="97" customWidth="1"/>
    <col min="11782" max="11782" width="0.8984375" style="97" customWidth="1"/>
    <col min="11783" max="11783" width="7.59765625" style="97" customWidth="1"/>
    <col min="11784" max="11784" width="11.59765625" style="97" customWidth="1"/>
    <col min="11785" max="12032" width="9" style="97"/>
    <col min="12033" max="12033" width="9.59765625" style="97" customWidth="1"/>
    <col min="12034" max="12034" width="2.8984375" style="97" customWidth="1"/>
    <col min="12035" max="12035" width="9.59765625" style="97" customWidth="1"/>
    <col min="12036" max="12037" width="14.59765625" style="97" customWidth="1"/>
    <col min="12038" max="12038" width="0.8984375" style="97" customWidth="1"/>
    <col min="12039" max="12039" width="7.59765625" style="97" customWidth="1"/>
    <col min="12040" max="12040" width="11.59765625" style="97" customWidth="1"/>
    <col min="12041" max="12288" width="9" style="97"/>
    <col min="12289" max="12289" width="9.59765625" style="97" customWidth="1"/>
    <col min="12290" max="12290" width="2.8984375" style="97" customWidth="1"/>
    <col min="12291" max="12291" width="9.59765625" style="97" customWidth="1"/>
    <col min="12292" max="12293" width="14.59765625" style="97" customWidth="1"/>
    <col min="12294" max="12294" width="0.8984375" style="97" customWidth="1"/>
    <col min="12295" max="12295" width="7.59765625" style="97" customWidth="1"/>
    <col min="12296" max="12296" width="11.59765625" style="97" customWidth="1"/>
    <col min="12297" max="12544" width="9" style="97"/>
    <col min="12545" max="12545" width="9.59765625" style="97" customWidth="1"/>
    <col min="12546" max="12546" width="2.8984375" style="97" customWidth="1"/>
    <col min="12547" max="12547" width="9.59765625" style="97" customWidth="1"/>
    <col min="12548" max="12549" width="14.59765625" style="97" customWidth="1"/>
    <col min="12550" max="12550" width="0.8984375" style="97" customWidth="1"/>
    <col min="12551" max="12551" width="7.59765625" style="97" customWidth="1"/>
    <col min="12552" max="12552" width="11.59765625" style="97" customWidth="1"/>
    <col min="12553" max="12800" width="9" style="97"/>
    <col min="12801" max="12801" width="9.59765625" style="97" customWidth="1"/>
    <col min="12802" max="12802" width="2.8984375" style="97" customWidth="1"/>
    <col min="12803" max="12803" width="9.59765625" style="97" customWidth="1"/>
    <col min="12804" max="12805" width="14.59765625" style="97" customWidth="1"/>
    <col min="12806" max="12806" width="0.8984375" style="97" customWidth="1"/>
    <col min="12807" max="12807" width="7.59765625" style="97" customWidth="1"/>
    <col min="12808" max="12808" width="11.59765625" style="97" customWidth="1"/>
    <col min="12809" max="13056" width="9" style="97"/>
    <col min="13057" max="13057" width="9.59765625" style="97" customWidth="1"/>
    <col min="13058" max="13058" width="2.8984375" style="97" customWidth="1"/>
    <col min="13059" max="13059" width="9.59765625" style="97" customWidth="1"/>
    <col min="13060" max="13061" width="14.59765625" style="97" customWidth="1"/>
    <col min="13062" max="13062" width="0.8984375" style="97" customWidth="1"/>
    <col min="13063" max="13063" width="7.59765625" style="97" customWidth="1"/>
    <col min="13064" max="13064" width="11.59765625" style="97" customWidth="1"/>
    <col min="13065" max="13312" width="9" style="97"/>
    <col min="13313" max="13313" width="9.59765625" style="97" customWidth="1"/>
    <col min="13314" max="13314" width="2.8984375" style="97" customWidth="1"/>
    <col min="13315" max="13315" width="9.59765625" style="97" customWidth="1"/>
    <col min="13316" max="13317" width="14.59765625" style="97" customWidth="1"/>
    <col min="13318" max="13318" width="0.8984375" style="97" customWidth="1"/>
    <col min="13319" max="13319" width="7.59765625" style="97" customWidth="1"/>
    <col min="13320" max="13320" width="11.59765625" style="97" customWidth="1"/>
    <col min="13321" max="13568" width="9" style="97"/>
    <col min="13569" max="13569" width="9.59765625" style="97" customWidth="1"/>
    <col min="13570" max="13570" width="2.8984375" style="97" customWidth="1"/>
    <col min="13571" max="13571" width="9.59765625" style="97" customWidth="1"/>
    <col min="13572" max="13573" width="14.59765625" style="97" customWidth="1"/>
    <col min="13574" max="13574" width="0.8984375" style="97" customWidth="1"/>
    <col min="13575" max="13575" width="7.59765625" style="97" customWidth="1"/>
    <col min="13576" max="13576" width="11.59765625" style="97" customWidth="1"/>
    <col min="13577" max="13824" width="9" style="97"/>
    <col min="13825" max="13825" width="9.59765625" style="97" customWidth="1"/>
    <col min="13826" max="13826" width="2.8984375" style="97" customWidth="1"/>
    <col min="13827" max="13827" width="9.59765625" style="97" customWidth="1"/>
    <col min="13828" max="13829" width="14.59765625" style="97" customWidth="1"/>
    <col min="13830" max="13830" width="0.8984375" style="97" customWidth="1"/>
    <col min="13831" max="13831" width="7.59765625" style="97" customWidth="1"/>
    <col min="13832" max="13832" width="11.59765625" style="97" customWidth="1"/>
    <col min="13833" max="14080" width="9" style="97"/>
    <col min="14081" max="14081" width="9.59765625" style="97" customWidth="1"/>
    <col min="14082" max="14082" width="2.8984375" style="97" customWidth="1"/>
    <col min="14083" max="14083" width="9.59765625" style="97" customWidth="1"/>
    <col min="14084" max="14085" width="14.59765625" style="97" customWidth="1"/>
    <col min="14086" max="14086" width="0.8984375" style="97" customWidth="1"/>
    <col min="14087" max="14087" width="7.59765625" style="97" customWidth="1"/>
    <col min="14088" max="14088" width="11.59765625" style="97" customWidth="1"/>
    <col min="14089" max="14336" width="9" style="97"/>
    <col min="14337" max="14337" width="9.59765625" style="97" customWidth="1"/>
    <col min="14338" max="14338" width="2.8984375" style="97" customWidth="1"/>
    <col min="14339" max="14339" width="9.59765625" style="97" customWidth="1"/>
    <col min="14340" max="14341" width="14.59765625" style="97" customWidth="1"/>
    <col min="14342" max="14342" width="0.8984375" style="97" customWidth="1"/>
    <col min="14343" max="14343" width="7.59765625" style="97" customWidth="1"/>
    <col min="14344" max="14344" width="11.59765625" style="97" customWidth="1"/>
    <col min="14345" max="14592" width="9" style="97"/>
    <col min="14593" max="14593" width="9.59765625" style="97" customWidth="1"/>
    <col min="14594" max="14594" width="2.8984375" style="97" customWidth="1"/>
    <col min="14595" max="14595" width="9.59765625" style="97" customWidth="1"/>
    <col min="14596" max="14597" width="14.59765625" style="97" customWidth="1"/>
    <col min="14598" max="14598" width="0.8984375" style="97" customWidth="1"/>
    <col min="14599" max="14599" width="7.59765625" style="97" customWidth="1"/>
    <col min="14600" max="14600" width="11.59765625" style="97" customWidth="1"/>
    <col min="14601" max="14848" width="9" style="97"/>
    <col min="14849" max="14849" width="9.59765625" style="97" customWidth="1"/>
    <col min="14850" max="14850" width="2.8984375" style="97" customWidth="1"/>
    <col min="14851" max="14851" width="9.59765625" style="97" customWidth="1"/>
    <col min="14852" max="14853" width="14.59765625" style="97" customWidth="1"/>
    <col min="14854" max="14854" width="0.8984375" style="97" customWidth="1"/>
    <col min="14855" max="14855" width="7.59765625" style="97" customWidth="1"/>
    <col min="14856" max="14856" width="11.59765625" style="97" customWidth="1"/>
    <col min="14857" max="15104" width="9" style="97"/>
    <col min="15105" max="15105" width="9.59765625" style="97" customWidth="1"/>
    <col min="15106" max="15106" width="2.8984375" style="97" customWidth="1"/>
    <col min="15107" max="15107" width="9.59765625" style="97" customWidth="1"/>
    <col min="15108" max="15109" width="14.59765625" style="97" customWidth="1"/>
    <col min="15110" max="15110" width="0.8984375" style="97" customWidth="1"/>
    <col min="15111" max="15111" width="7.59765625" style="97" customWidth="1"/>
    <col min="15112" max="15112" width="11.59765625" style="97" customWidth="1"/>
    <col min="15113" max="15360" width="9" style="97"/>
    <col min="15361" max="15361" width="9.59765625" style="97" customWidth="1"/>
    <col min="15362" max="15362" width="2.8984375" style="97" customWidth="1"/>
    <col min="15363" max="15363" width="9.59765625" style="97" customWidth="1"/>
    <col min="15364" max="15365" width="14.59765625" style="97" customWidth="1"/>
    <col min="15366" max="15366" width="0.8984375" style="97" customWidth="1"/>
    <col min="15367" max="15367" width="7.59765625" style="97" customWidth="1"/>
    <col min="15368" max="15368" width="11.59765625" style="97" customWidth="1"/>
    <col min="15369" max="15616" width="9" style="97"/>
    <col min="15617" max="15617" width="9.59765625" style="97" customWidth="1"/>
    <col min="15618" max="15618" width="2.8984375" style="97" customWidth="1"/>
    <col min="15619" max="15619" width="9.59765625" style="97" customWidth="1"/>
    <col min="15620" max="15621" width="14.59765625" style="97" customWidth="1"/>
    <col min="15622" max="15622" width="0.8984375" style="97" customWidth="1"/>
    <col min="15623" max="15623" width="7.59765625" style="97" customWidth="1"/>
    <col min="15624" max="15624" width="11.59765625" style="97" customWidth="1"/>
    <col min="15625" max="15872" width="9" style="97"/>
    <col min="15873" max="15873" width="9.59765625" style="97" customWidth="1"/>
    <col min="15874" max="15874" width="2.8984375" style="97" customWidth="1"/>
    <col min="15875" max="15875" width="9.59765625" style="97" customWidth="1"/>
    <col min="15876" max="15877" width="14.59765625" style="97" customWidth="1"/>
    <col min="15878" max="15878" width="0.8984375" style="97" customWidth="1"/>
    <col min="15879" max="15879" width="7.59765625" style="97" customWidth="1"/>
    <col min="15880" max="15880" width="11.59765625" style="97" customWidth="1"/>
    <col min="15881" max="16128" width="9" style="97"/>
    <col min="16129" max="16129" width="9.59765625" style="97" customWidth="1"/>
    <col min="16130" max="16130" width="2.8984375" style="97" customWidth="1"/>
    <col min="16131" max="16131" width="9.59765625" style="97" customWidth="1"/>
    <col min="16132" max="16133" width="14.59765625" style="97" customWidth="1"/>
    <col min="16134" max="16134" width="0.8984375" style="97" customWidth="1"/>
    <col min="16135" max="16135" width="7.59765625" style="97" customWidth="1"/>
    <col min="16136" max="16136" width="11.59765625" style="97" customWidth="1"/>
    <col min="16137" max="16384" width="9" style="97"/>
  </cols>
  <sheetData>
    <row r="1" spans="1:8" ht="28.5" customHeight="1" x14ac:dyDescent="0.45"/>
    <row r="2" spans="1:8" x14ac:dyDescent="0.45">
      <c r="A2" s="97" t="s">
        <v>299</v>
      </c>
      <c r="H2" s="99" t="s">
        <v>300</v>
      </c>
    </row>
    <row r="3" spans="1:8" ht="5.25" customHeight="1" x14ac:dyDescent="0.45"/>
    <row r="4" spans="1:8" s="100" customFormat="1" ht="12.75" customHeight="1" x14ac:dyDescent="0.15">
      <c r="A4" s="592" t="s">
        <v>301</v>
      </c>
      <c r="B4" s="593"/>
      <c r="C4" s="594"/>
      <c r="D4" s="595" t="s">
        <v>302</v>
      </c>
      <c r="E4" s="595" t="s">
        <v>303</v>
      </c>
    </row>
    <row r="5" spans="1:8" s="100" customFormat="1" ht="12" customHeight="1" x14ac:dyDescent="0.15">
      <c r="A5" s="593"/>
      <c r="B5" s="593"/>
      <c r="C5" s="594"/>
      <c r="D5" s="596"/>
      <c r="E5" s="596"/>
    </row>
    <row r="6" spans="1:8" s="100" customFormat="1" ht="15" customHeight="1" x14ac:dyDescent="0.15">
      <c r="A6" s="101" t="s">
        <v>304</v>
      </c>
      <c r="B6" s="102"/>
      <c r="C6" s="102" t="s">
        <v>304</v>
      </c>
      <c r="D6" s="103" t="s">
        <v>304</v>
      </c>
      <c r="E6" s="104" t="s">
        <v>304</v>
      </c>
    </row>
    <row r="7" spans="1:8" s="100" customFormat="1" ht="13.5" customHeight="1" x14ac:dyDescent="0.15">
      <c r="A7" s="105">
        <v>0</v>
      </c>
      <c r="B7" s="106" t="s">
        <v>305</v>
      </c>
      <c r="C7" s="107">
        <v>15000</v>
      </c>
      <c r="D7" s="103" t="s">
        <v>306</v>
      </c>
      <c r="E7" s="103" t="s">
        <v>306</v>
      </c>
    </row>
    <row r="8" spans="1:8" s="100" customFormat="1" ht="11.25" customHeight="1" x14ac:dyDescent="0.15">
      <c r="A8" s="105">
        <v>15001</v>
      </c>
      <c r="B8" s="106" t="s">
        <v>305</v>
      </c>
      <c r="C8" s="107">
        <v>15199</v>
      </c>
      <c r="D8" s="103" t="s">
        <v>307</v>
      </c>
      <c r="E8" s="108">
        <v>15000</v>
      </c>
    </row>
    <row r="9" spans="1:8" s="100" customFormat="1" ht="13.5" customHeight="1" x14ac:dyDescent="0.15">
      <c r="A9" s="105">
        <v>15200</v>
      </c>
      <c r="B9" s="106" t="s">
        <v>305</v>
      </c>
      <c r="C9" s="107">
        <v>18999</v>
      </c>
      <c r="D9" s="109">
        <v>15200</v>
      </c>
      <c r="E9" s="108">
        <v>15000</v>
      </c>
    </row>
    <row r="10" spans="1:8" s="100" customFormat="1" ht="13.5" customHeight="1" x14ac:dyDescent="0.15">
      <c r="A10" s="105">
        <v>19000</v>
      </c>
      <c r="B10" s="106" t="s">
        <v>305</v>
      </c>
      <c r="C10" s="107">
        <v>22999</v>
      </c>
      <c r="D10" s="109">
        <v>15600</v>
      </c>
      <c r="E10" s="108">
        <v>15000</v>
      </c>
    </row>
    <row r="11" spans="1:8" s="100" customFormat="1" ht="13.5" customHeight="1" x14ac:dyDescent="0.15">
      <c r="A11" s="110">
        <v>23000</v>
      </c>
      <c r="B11" s="111" t="s">
        <v>305</v>
      </c>
      <c r="C11" s="112">
        <v>26999</v>
      </c>
      <c r="D11" s="113">
        <v>16000</v>
      </c>
      <c r="E11" s="114">
        <v>15000</v>
      </c>
    </row>
    <row r="12" spans="1:8" s="100" customFormat="1" ht="13.5" customHeight="1" x14ac:dyDescent="0.15">
      <c r="A12" s="105">
        <v>27000</v>
      </c>
      <c r="B12" s="106" t="s">
        <v>305</v>
      </c>
      <c r="C12" s="107">
        <v>30999</v>
      </c>
      <c r="D12" s="109">
        <v>16400</v>
      </c>
      <c r="E12" s="108">
        <v>15000</v>
      </c>
    </row>
    <row r="13" spans="1:8" s="100" customFormat="1" ht="13.5" customHeight="1" x14ac:dyDescent="0.15">
      <c r="A13" s="105">
        <v>31000</v>
      </c>
      <c r="B13" s="106" t="s">
        <v>305</v>
      </c>
      <c r="C13" s="107">
        <v>34999</v>
      </c>
      <c r="D13" s="109">
        <v>16800</v>
      </c>
      <c r="E13" s="108">
        <v>15000</v>
      </c>
    </row>
    <row r="14" spans="1:8" s="100" customFormat="1" ht="13.5" customHeight="1" x14ac:dyDescent="0.15">
      <c r="A14" s="105">
        <v>35000</v>
      </c>
      <c r="B14" s="106" t="s">
        <v>305</v>
      </c>
      <c r="C14" s="107">
        <v>38999</v>
      </c>
      <c r="D14" s="109">
        <v>17200</v>
      </c>
      <c r="E14" s="108">
        <v>15000</v>
      </c>
    </row>
    <row r="15" spans="1:8" s="100" customFormat="1" ht="13.5" customHeight="1" x14ac:dyDescent="0.15">
      <c r="A15" s="105">
        <v>39000</v>
      </c>
      <c r="B15" s="106" t="s">
        <v>305</v>
      </c>
      <c r="C15" s="107">
        <v>42999</v>
      </c>
      <c r="D15" s="109">
        <v>17400</v>
      </c>
      <c r="E15" s="108">
        <v>15000</v>
      </c>
    </row>
    <row r="16" spans="1:8" s="100" customFormat="1" ht="13.5" customHeight="1" x14ac:dyDescent="0.15">
      <c r="A16" s="110">
        <v>43000</v>
      </c>
      <c r="B16" s="111" t="s">
        <v>305</v>
      </c>
      <c r="C16" s="112">
        <v>46999</v>
      </c>
      <c r="D16" s="113">
        <v>17600</v>
      </c>
      <c r="E16" s="114">
        <v>15300</v>
      </c>
    </row>
    <row r="17" spans="1:5" s="100" customFormat="1" ht="13.5" customHeight="1" x14ac:dyDescent="0.15">
      <c r="A17" s="105">
        <v>47000</v>
      </c>
      <c r="B17" s="106" t="s">
        <v>305</v>
      </c>
      <c r="C17" s="107">
        <v>50999</v>
      </c>
      <c r="D17" s="109">
        <v>18400</v>
      </c>
      <c r="E17" s="108">
        <v>15640</v>
      </c>
    </row>
    <row r="18" spans="1:5" s="100" customFormat="1" ht="13.5" customHeight="1" x14ac:dyDescent="0.15">
      <c r="A18" s="105">
        <v>51000</v>
      </c>
      <c r="B18" s="106" t="s">
        <v>305</v>
      </c>
      <c r="C18" s="107">
        <v>54999</v>
      </c>
      <c r="D18" s="109">
        <v>18800</v>
      </c>
      <c r="E18" s="108">
        <v>15980</v>
      </c>
    </row>
    <row r="19" spans="1:5" s="100" customFormat="1" ht="13.5" customHeight="1" x14ac:dyDescent="0.15">
      <c r="A19" s="105">
        <v>55000</v>
      </c>
      <c r="B19" s="106" t="s">
        <v>305</v>
      </c>
      <c r="C19" s="107">
        <v>58999</v>
      </c>
      <c r="D19" s="109">
        <v>19200</v>
      </c>
      <c r="E19" s="108">
        <v>16320</v>
      </c>
    </row>
    <row r="20" spans="1:5" s="100" customFormat="1" ht="13.5" customHeight="1" x14ac:dyDescent="0.15">
      <c r="A20" s="105">
        <v>59000</v>
      </c>
      <c r="B20" s="106" t="s">
        <v>305</v>
      </c>
      <c r="C20" s="107">
        <v>62999</v>
      </c>
      <c r="D20" s="109">
        <v>19600</v>
      </c>
      <c r="E20" s="108">
        <v>16660</v>
      </c>
    </row>
    <row r="21" spans="1:5" s="100" customFormat="1" ht="13.5" customHeight="1" x14ac:dyDescent="0.15">
      <c r="A21" s="110">
        <v>63000</v>
      </c>
      <c r="B21" s="111" t="s">
        <v>305</v>
      </c>
      <c r="C21" s="112">
        <v>66999</v>
      </c>
      <c r="D21" s="113">
        <v>20000</v>
      </c>
      <c r="E21" s="114">
        <v>17000</v>
      </c>
    </row>
    <row r="22" spans="1:5" s="100" customFormat="1" ht="13.5" customHeight="1" x14ac:dyDescent="0.15">
      <c r="A22" s="105">
        <v>67000</v>
      </c>
      <c r="B22" s="106" t="s">
        <v>305</v>
      </c>
      <c r="C22" s="107">
        <v>70999</v>
      </c>
      <c r="D22" s="109">
        <v>20400</v>
      </c>
      <c r="E22" s="108">
        <v>17340</v>
      </c>
    </row>
    <row r="23" spans="1:5" s="100" customFormat="1" ht="13.5" customHeight="1" x14ac:dyDescent="0.15">
      <c r="A23" s="105">
        <v>71000</v>
      </c>
      <c r="B23" s="106" t="s">
        <v>305</v>
      </c>
      <c r="C23" s="107">
        <v>74999</v>
      </c>
      <c r="D23" s="109">
        <v>20800</v>
      </c>
      <c r="E23" s="108">
        <v>17680</v>
      </c>
    </row>
    <row r="24" spans="1:5" s="100" customFormat="1" ht="13.5" customHeight="1" x14ac:dyDescent="0.15">
      <c r="A24" s="105">
        <v>75000</v>
      </c>
      <c r="B24" s="106" t="s">
        <v>305</v>
      </c>
      <c r="C24" s="107">
        <v>78999</v>
      </c>
      <c r="D24" s="109">
        <v>21200</v>
      </c>
      <c r="E24" s="108">
        <v>18020</v>
      </c>
    </row>
    <row r="25" spans="1:5" s="100" customFormat="1" ht="13.5" customHeight="1" x14ac:dyDescent="0.15">
      <c r="A25" s="105">
        <v>79000</v>
      </c>
      <c r="B25" s="106" t="s">
        <v>305</v>
      </c>
      <c r="C25" s="107">
        <v>82999</v>
      </c>
      <c r="D25" s="109">
        <v>21600</v>
      </c>
      <c r="E25" s="108">
        <v>18360</v>
      </c>
    </row>
    <row r="26" spans="1:5" s="100" customFormat="1" ht="13.5" customHeight="1" x14ac:dyDescent="0.15">
      <c r="A26" s="110">
        <v>83000</v>
      </c>
      <c r="B26" s="111" t="s">
        <v>305</v>
      </c>
      <c r="C26" s="112">
        <v>86999</v>
      </c>
      <c r="D26" s="113">
        <v>22000</v>
      </c>
      <c r="E26" s="114">
        <v>18700</v>
      </c>
    </row>
    <row r="27" spans="1:5" s="100" customFormat="1" ht="13.5" customHeight="1" x14ac:dyDescent="0.15">
      <c r="A27" s="105">
        <v>87000</v>
      </c>
      <c r="B27" s="106" t="s">
        <v>305</v>
      </c>
      <c r="C27" s="107">
        <v>90999</v>
      </c>
      <c r="D27" s="109">
        <v>22400</v>
      </c>
      <c r="E27" s="108">
        <v>19040</v>
      </c>
    </row>
    <row r="28" spans="1:5" s="100" customFormat="1" ht="13.5" customHeight="1" x14ac:dyDescent="0.15">
      <c r="A28" s="105">
        <v>91000</v>
      </c>
      <c r="B28" s="106" t="s">
        <v>305</v>
      </c>
      <c r="C28" s="107">
        <v>94999</v>
      </c>
      <c r="D28" s="109">
        <v>22800</v>
      </c>
      <c r="E28" s="108">
        <v>19380</v>
      </c>
    </row>
    <row r="29" spans="1:5" s="100" customFormat="1" ht="13.5" customHeight="1" x14ac:dyDescent="0.15">
      <c r="A29" s="105">
        <v>95000</v>
      </c>
      <c r="B29" s="106" t="s">
        <v>305</v>
      </c>
      <c r="C29" s="107">
        <v>98999</v>
      </c>
      <c r="D29" s="109">
        <v>23200</v>
      </c>
      <c r="E29" s="108">
        <v>19720</v>
      </c>
    </row>
    <row r="30" spans="1:5" s="100" customFormat="1" ht="13.5" customHeight="1" x14ac:dyDescent="0.15">
      <c r="A30" s="105">
        <v>99000</v>
      </c>
      <c r="B30" s="106" t="s">
        <v>305</v>
      </c>
      <c r="C30" s="107">
        <v>102999</v>
      </c>
      <c r="D30" s="109">
        <v>23600</v>
      </c>
      <c r="E30" s="108">
        <v>20060</v>
      </c>
    </row>
    <row r="31" spans="1:5" s="100" customFormat="1" ht="13.5" customHeight="1" x14ac:dyDescent="0.15">
      <c r="A31" s="110">
        <v>103000</v>
      </c>
      <c r="B31" s="111" t="s">
        <v>305</v>
      </c>
      <c r="C31" s="112">
        <v>106999</v>
      </c>
      <c r="D31" s="113">
        <v>24000</v>
      </c>
      <c r="E31" s="114">
        <v>20400</v>
      </c>
    </row>
    <row r="32" spans="1:5" s="100" customFormat="1" ht="13.5" customHeight="1" x14ac:dyDescent="0.15">
      <c r="A32" s="105">
        <v>107000</v>
      </c>
      <c r="B32" s="106" t="s">
        <v>305</v>
      </c>
      <c r="C32" s="107">
        <v>110999</v>
      </c>
      <c r="D32" s="109">
        <v>24400</v>
      </c>
      <c r="E32" s="108">
        <v>20740</v>
      </c>
    </row>
    <row r="33" spans="1:5" s="100" customFormat="1" ht="13.5" customHeight="1" x14ac:dyDescent="0.15">
      <c r="A33" s="105">
        <v>111000</v>
      </c>
      <c r="B33" s="106" t="s">
        <v>305</v>
      </c>
      <c r="C33" s="107">
        <v>114999</v>
      </c>
      <c r="D33" s="109">
        <v>24800</v>
      </c>
      <c r="E33" s="108">
        <v>21080</v>
      </c>
    </row>
    <row r="34" spans="1:5" s="100" customFormat="1" ht="13.5" customHeight="1" x14ac:dyDescent="0.15">
      <c r="A34" s="105">
        <v>115000</v>
      </c>
      <c r="B34" s="106" t="s">
        <v>305</v>
      </c>
      <c r="C34" s="107">
        <v>118999</v>
      </c>
      <c r="D34" s="109">
        <v>25200</v>
      </c>
      <c r="E34" s="108">
        <v>21420</v>
      </c>
    </row>
    <row r="35" spans="1:5" s="100" customFormat="1" ht="13.5" customHeight="1" x14ac:dyDescent="0.15">
      <c r="A35" s="105">
        <v>119000</v>
      </c>
      <c r="B35" s="106" t="s">
        <v>305</v>
      </c>
      <c r="C35" s="107">
        <v>122999</v>
      </c>
      <c r="D35" s="109">
        <v>25600</v>
      </c>
      <c r="E35" s="108">
        <v>21760</v>
      </c>
    </row>
    <row r="36" spans="1:5" s="100" customFormat="1" ht="13.5" customHeight="1" x14ac:dyDescent="0.15">
      <c r="A36" s="110">
        <v>123000</v>
      </c>
      <c r="B36" s="111" t="s">
        <v>305</v>
      </c>
      <c r="C36" s="112">
        <v>126999</v>
      </c>
      <c r="D36" s="113">
        <v>26000</v>
      </c>
      <c r="E36" s="114">
        <v>22100</v>
      </c>
    </row>
    <row r="37" spans="1:5" s="100" customFormat="1" ht="13.5" customHeight="1" x14ac:dyDescent="0.15">
      <c r="A37" s="105">
        <v>127000</v>
      </c>
      <c r="B37" s="106" t="s">
        <v>305</v>
      </c>
      <c r="C37" s="107">
        <v>130999</v>
      </c>
      <c r="D37" s="109">
        <v>26400</v>
      </c>
      <c r="E37" s="108">
        <v>22440</v>
      </c>
    </row>
    <row r="38" spans="1:5" s="100" customFormat="1" ht="13.5" customHeight="1" x14ac:dyDescent="0.15">
      <c r="A38" s="105">
        <v>131000</v>
      </c>
      <c r="B38" s="106" t="s">
        <v>305</v>
      </c>
      <c r="C38" s="107">
        <v>134999</v>
      </c>
      <c r="D38" s="109">
        <v>26800</v>
      </c>
      <c r="E38" s="108">
        <v>22780</v>
      </c>
    </row>
    <row r="39" spans="1:5" s="100" customFormat="1" ht="13.5" customHeight="1" x14ac:dyDescent="0.15">
      <c r="A39" s="105">
        <v>135000</v>
      </c>
      <c r="B39" s="106" t="s">
        <v>305</v>
      </c>
      <c r="C39" s="107">
        <v>138999</v>
      </c>
      <c r="D39" s="109">
        <v>27200</v>
      </c>
      <c r="E39" s="108">
        <v>23120</v>
      </c>
    </row>
    <row r="40" spans="1:5" s="100" customFormat="1" ht="13.5" customHeight="1" x14ac:dyDescent="0.15">
      <c r="A40" s="105">
        <v>139000</v>
      </c>
      <c r="B40" s="106" t="s">
        <v>305</v>
      </c>
      <c r="C40" s="107">
        <v>142999</v>
      </c>
      <c r="D40" s="109">
        <v>27600</v>
      </c>
      <c r="E40" s="108">
        <v>23460</v>
      </c>
    </row>
    <row r="41" spans="1:5" s="100" customFormat="1" ht="13.5" customHeight="1" x14ac:dyDescent="0.15">
      <c r="A41" s="110">
        <v>143000</v>
      </c>
      <c r="B41" s="111" t="s">
        <v>305</v>
      </c>
      <c r="C41" s="112">
        <v>146999</v>
      </c>
      <c r="D41" s="113">
        <v>28000</v>
      </c>
      <c r="E41" s="114">
        <v>23800</v>
      </c>
    </row>
    <row r="42" spans="1:5" s="100" customFormat="1" ht="13.5" customHeight="1" x14ac:dyDescent="0.15">
      <c r="A42" s="105">
        <v>147000</v>
      </c>
      <c r="B42" s="106" t="s">
        <v>305</v>
      </c>
      <c r="C42" s="107">
        <v>150999</v>
      </c>
      <c r="D42" s="109">
        <v>28400</v>
      </c>
      <c r="E42" s="108">
        <v>24140</v>
      </c>
    </row>
    <row r="43" spans="1:5" s="100" customFormat="1" ht="13.5" customHeight="1" x14ac:dyDescent="0.15">
      <c r="A43" s="105">
        <v>151000</v>
      </c>
      <c r="B43" s="106" t="s">
        <v>305</v>
      </c>
      <c r="C43" s="107">
        <v>154999</v>
      </c>
      <c r="D43" s="109">
        <v>28800</v>
      </c>
      <c r="E43" s="108">
        <v>24480</v>
      </c>
    </row>
    <row r="44" spans="1:5" s="100" customFormat="1" ht="13.5" customHeight="1" x14ac:dyDescent="0.15">
      <c r="A44" s="105">
        <v>155000</v>
      </c>
      <c r="B44" s="106" t="s">
        <v>305</v>
      </c>
      <c r="C44" s="107">
        <v>158999</v>
      </c>
      <c r="D44" s="109">
        <v>29200</v>
      </c>
      <c r="E44" s="108">
        <v>24820</v>
      </c>
    </row>
    <row r="45" spans="1:5" s="100" customFormat="1" ht="13.5" customHeight="1" x14ac:dyDescent="0.15">
      <c r="A45" s="105">
        <v>159000</v>
      </c>
      <c r="B45" s="106" t="s">
        <v>305</v>
      </c>
      <c r="C45" s="107">
        <v>162999</v>
      </c>
      <c r="D45" s="109">
        <v>29600</v>
      </c>
      <c r="E45" s="108">
        <v>25160</v>
      </c>
    </row>
    <row r="46" spans="1:5" s="100" customFormat="1" ht="13.5" customHeight="1" x14ac:dyDescent="0.15">
      <c r="A46" s="110">
        <v>163000</v>
      </c>
      <c r="B46" s="111" t="s">
        <v>305</v>
      </c>
      <c r="C46" s="112">
        <v>166999</v>
      </c>
      <c r="D46" s="113">
        <v>30000</v>
      </c>
      <c r="E46" s="114">
        <v>25500</v>
      </c>
    </row>
    <row r="47" spans="1:5" s="100" customFormat="1" ht="13.5" customHeight="1" x14ac:dyDescent="0.15">
      <c r="A47" s="105">
        <v>167000</v>
      </c>
      <c r="B47" s="106" t="s">
        <v>305</v>
      </c>
      <c r="C47" s="107">
        <v>170999</v>
      </c>
      <c r="D47" s="109">
        <v>30400</v>
      </c>
      <c r="E47" s="108">
        <v>25840</v>
      </c>
    </row>
    <row r="48" spans="1:5" s="100" customFormat="1" ht="13.5" customHeight="1" x14ac:dyDescent="0.15">
      <c r="A48" s="105">
        <v>171000</v>
      </c>
      <c r="B48" s="106" t="s">
        <v>305</v>
      </c>
      <c r="C48" s="107">
        <v>174999</v>
      </c>
      <c r="D48" s="109">
        <v>30800</v>
      </c>
      <c r="E48" s="108">
        <v>26180</v>
      </c>
    </row>
    <row r="49" spans="1:5" s="100" customFormat="1" ht="13.5" customHeight="1" x14ac:dyDescent="0.15">
      <c r="A49" s="105">
        <v>175000</v>
      </c>
      <c r="B49" s="106" t="s">
        <v>305</v>
      </c>
      <c r="C49" s="107">
        <v>178999</v>
      </c>
      <c r="D49" s="109">
        <v>31200</v>
      </c>
      <c r="E49" s="108">
        <v>26520</v>
      </c>
    </row>
    <row r="50" spans="1:5" s="100" customFormat="1" ht="13.5" customHeight="1" x14ac:dyDescent="0.15">
      <c r="A50" s="105">
        <v>179000</v>
      </c>
      <c r="B50" s="106" t="s">
        <v>305</v>
      </c>
      <c r="C50" s="107">
        <v>182999</v>
      </c>
      <c r="D50" s="109">
        <v>31600</v>
      </c>
      <c r="E50" s="108">
        <v>26860</v>
      </c>
    </row>
    <row r="51" spans="1:5" s="100" customFormat="1" ht="13.5" customHeight="1" x14ac:dyDescent="0.15">
      <c r="A51" s="110">
        <v>183000</v>
      </c>
      <c r="B51" s="111" t="s">
        <v>305</v>
      </c>
      <c r="C51" s="112">
        <v>186999</v>
      </c>
      <c r="D51" s="113">
        <v>32000</v>
      </c>
      <c r="E51" s="114">
        <v>27200</v>
      </c>
    </row>
    <row r="52" spans="1:5" s="100" customFormat="1" ht="13.5" customHeight="1" x14ac:dyDescent="0.15">
      <c r="A52" s="105">
        <v>187000</v>
      </c>
      <c r="B52" s="106" t="s">
        <v>305</v>
      </c>
      <c r="C52" s="107">
        <v>190999</v>
      </c>
      <c r="D52" s="109">
        <v>32400</v>
      </c>
      <c r="E52" s="108">
        <v>27540</v>
      </c>
    </row>
    <row r="53" spans="1:5" s="100" customFormat="1" ht="13.5" customHeight="1" x14ac:dyDescent="0.15">
      <c r="A53" s="105">
        <v>191000</v>
      </c>
      <c r="B53" s="106" t="s">
        <v>305</v>
      </c>
      <c r="C53" s="107">
        <v>194999</v>
      </c>
      <c r="D53" s="109">
        <v>32800</v>
      </c>
      <c r="E53" s="108">
        <v>27880</v>
      </c>
    </row>
    <row r="54" spans="1:5" s="100" customFormat="1" ht="13.5" customHeight="1" x14ac:dyDescent="0.15">
      <c r="A54" s="105">
        <v>195000</v>
      </c>
      <c r="B54" s="106" t="s">
        <v>305</v>
      </c>
      <c r="C54" s="107">
        <v>198999</v>
      </c>
      <c r="D54" s="109">
        <v>33200</v>
      </c>
      <c r="E54" s="108">
        <v>28220</v>
      </c>
    </row>
    <row r="55" spans="1:5" s="100" customFormat="1" ht="13.5" customHeight="1" x14ac:dyDescent="0.15">
      <c r="A55" s="105">
        <v>199000</v>
      </c>
      <c r="B55" s="106" t="s">
        <v>305</v>
      </c>
      <c r="C55" s="107">
        <v>202999</v>
      </c>
      <c r="D55" s="109">
        <v>33600</v>
      </c>
      <c r="E55" s="108">
        <v>28560</v>
      </c>
    </row>
    <row r="56" spans="1:5" s="100" customFormat="1" ht="13.5" customHeight="1" x14ac:dyDescent="0.15">
      <c r="A56" s="110">
        <v>203000</v>
      </c>
      <c r="B56" s="111" t="s">
        <v>305</v>
      </c>
      <c r="C56" s="112">
        <v>206999</v>
      </c>
      <c r="D56" s="113">
        <v>34000</v>
      </c>
      <c r="E56" s="114">
        <v>28900</v>
      </c>
    </row>
    <row r="57" spans="1:5" s="100" customFormat="1" ht="13.5" customHeight="1" x14ac:dyDescent="0.15">
      <c r="A57" s="105">
        <v>207000</v>
      </c>
      <c r="B57" s="106" t="s">
        <v>305</v>
      </c>
      <c r="C57" s="107">
        <v>210999</v>
      </c>
      <c r="D57" s="109">
        <v>34400</v>
      </c>
      <c r="E57" s="108">
        <v>29240</v>
      </c>
    </row>
    <row r="58" spans="1:5" s="100" customFormat="1" ht="13.5" customHeight="1" x14ac:dyDescent="0.15">
      <c r="A58" s="105">
        <v>211000</v>
      </c>
      <c r="B58" s="106" t="s">
        <v>305</v>
      </c>
      <c r="C58" s="107">
        <v>214999</v>
      </c>
      <c r="D58" s="109">
        <v>34800</v>
      </c>
      <c r="E58" s="108">
        <v>29580</v>
      </c>
    </row>
    <row r="59" spans="1:5" s="100" customFormat="1" ht="13.5" customHeight="1" x14ac:dyDescent="0.15">
      <c r="A59" s="105">
        <v>215000</v>
      </c>
      <c r="B59" s="106" t="s">
        <v>305</v>
      </c>
      <c r="C59" s="107">
        <v>218999</v>
      </c>
      <c r="D59" s="109">
        <v>35200</v>
      </c>
      <c r="E59" s="108">
        <v>29920</v>
      </c>
    </row>
    <row r="60" spans="1:5" s="100" customFormat="1" ht="13.5" customHeight="1" x14ac:dyDescent="0.15">
      <c r="A60" s="105">
        <v>219000</v>
      </c>
      <c r="B60" s="106" t="s">
        <v>305</v>
      </c>
      <c r="C60" s="107">
        <v>222999</v>
      </c>
      <c r="D60" s="109">
        <v>35600</v>
      </c>
      <c r="E60" s="108">
        <v>30260</v>
      </c>
    </row>
    <row r="61" spans="1:5" s="100" customFormat="1" ht="13.5" customHeight="1" x14ac:dyDescent="0.15">
      <c r="A61" s="110">
        <v>223000</v>
      </c>
      <c r="B61" s="111" t="s">
        <v>305</v>
      </c>
      <c r="C61" s="112">
        <v>226999</v>
      </c>
      <c r="D61" s="113">
        <v>36000</v>
      </c>
      <c r="E61" s="114">
        <v>30600</v>
      </c>
    </row>
    <row r="62" spans="1:5" s="100" customFormat="1" ht="13.5" customHeight="1" x14ac:dyDescent="0.15">
      <c r="A62" s="105">
        <v>227000</v>
      </c>
      <c r="B62" s="106" t="s">
        <v>305</v>
      </c>
      <c r="C62" s="107">
        <v>230999</v>
      </c>
      <c r="D62" s="109">
        <v>36400</v>
      </c>
      <c r="E62" s="108">
        <v>30940</v>
      </c>
    </row>
    <row r="63" spans="1:5" s="100" customFormat="1" ht="13.5" customHeight="1" x14ac:dyDescent="0.15">
      <c r="A63" s="105">
        <v>231000</v>
      </c>
      <c r="B63" s="106" t="s">
        <v>305</v>
      </c>
      <c r="C63" s="107"/>
      <c r="D63" s="109" t="s">
        <v>308</v>
      </c>
      <c r="E63" s="108" t="s">
        <v>308</v>
      </c>
    </row>
    <row r="64" spans="1:5" s="100" customFormat="1" ht="18" customHeight="1" x14ac:dyDescent="0.15">
      <c r="A64" s="597" t="s">
        <v>309</v>
      </c>
      <c r="B64" s="598"/>
      <c r="C64" s="598"/>
      <c r="D64" s="598"/>
      <c r="E64" s="599"/>
    </row>
    <row r="65" spans="1:5" s="100" customFormat="1" ht="18" customHeight="1" x14ac:dyDescent="0.15">
      <c r="A65" s="597"/>
      <c r="B65" s="598"/>
      <c r="C65" s="598"/>
      <c r="D65" s="598"/>
      <c r="E65" s="599"/>
    </row>
    <row r="66" spans="1:5" s="100" customFormat="1" ht="18" customHeight="1" x14ac:dyDescent="0.15">
      <c r="A66" s="600"/>
      <c r="B66" s="601"/>
      <c r="C66" s="601"/>
      <c r="D66" s="601"/>
      <c r="E66" s="602"/>
    </row>
    <row r="67" spans="1:5" ht="6.75" customHeight="1" x14ac:dyDescent="0.45"/>
  </sheetData>
  <mergeCells count="4">
    <mergeCell ref="A4:C5"/>
    <mergeCell ref="D4:D5"/>
    <mergeCell ref="E4:E5"/>
    <mergeCell ref="A64:E66"/>
  </mergeCells>
  <phoneticPr fontId="3"/>
  <pageMargins left="2.1653543307086616" right="0.59055118110236227" top="0.19685039370078741" bottom="0.23622047244094491" header="0.19685039370078741" footer="0.19685039370078741"/>
  <pageSetup paperSize="9" scale="87"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基準額算定表(様式） R5.10~</vt:lpstr>
      <vt:lpstr>基準額算定表(様式） R5.10~  (記入例)</vt:lpstr>
      <vt:lpstr>最低生活費</vt:lpstr>
      <vt:lpstr>最低生活費②</vt:lpstr>
      <vt:lpstr>基礎控除額表</vt:lpstr>
      <vt:lpstr>'基準額算定表(様式） R5.10~'!Print_Area</vt:lpstr>
      <vt:lpstr>'基準額算定表(様式） R5.10~  (記入例)'!Print_Area</vt:lpstr>
      <vt:lpstr>最低生活費!Print_Area</vt:lpstr>
      <vt:lpstr>最低生活費②!Print_Area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北澤　里奈</dc:creator>
  <cp:lastModifiedBy>溝口　幸子</cp:lastModifiedBy>
  <cp:lastPrinted>2024-02-27T00:21:22Z</cp:lastPrinted>
  <dcterms:created xsi:type="dcterms:W3CDTF">2024-01-31T08:13:54Z</dcterms:created>
  <dcterms:modified xsi:type="dcterms:W3CDTF">2024-02-27T00:21:32Z</dcterms:modified>
</cp:coreProperties>
</file>